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npmfap01\charm\Episerver OneDrive\WRMP\ESW\Revised 2024\"/>
    </mc:Choice>
  </mc:AlternateContent>
  <xr:revisionPtr revIDLastSave="0" documentId="8_{9A65A024-FA30-4BD8-877E-8906AA3E4A84}" xr6:coauthVersionLast="47" xr6:coauthVersionMax="47" xr10:uidLastSave="{00000000-0000-0000-0000-000000000000}"/>
  <bookViews>
    <workbookView xWindow="-120" yWindow="-120" windowWidth="29040" windowHeight="15840" tabRatio="626" xr2:uid="{F20363EC-773D-4B24-A616-5F57E5AA1431}"/>
  </bookViews>
  <sheets>
    <sheet name="Linford" sheetId="2" r:id="rId1"/>
    <sheet name="BarNit" sheetId="16" r:id="rId2"/>
    <sheet name="LangfordNit" sheetId="17" r:id="rId3"/>
    <sheet name="LangfordUV" sheetId="18" r:id="rId4"/>
    <sheet name="LanghamNit" sheetId="19" r:id="rId5"/>
    <sheet name="Abberton-Clarif" sheetId="20" r:id="rId6"/>
    <sheet name="BarSax" sheetId="3" r:id="rId7"/>
    <sheet name="HoltEye" sheetId="4" r:id="rId8"/>
    <sheet name="BungBar" sheetId="5" r:id="rId9"/>
    <sheet name="LowestoftR" sheetId="7" r:id="rId10"/>
    <sheet name="CaisterR" sheetId="8" r:id="rId11"/>
    <sheet name="NSuffRes" sheetId="9" r:id="rId12"/>
    <sheet name="Canvey 190" sheetId="12" r:id="rId13"/>
    <sheet name="Southend Reuse" sheetId="14" r:id="rId14"/>
    <sheet name="Corton Desal" sheetId="22" r:id="rId15"/>
    <sheet name="Calif Desal" sheetId="23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5" l="1"/>
  <c r="N23" i="5"/>
  <c r="S16" i="5"/>
  <c r="R16" i="5"/>
  <c r="Q16" i="5"/>
  <c r="P16" i="5"/>
  <c r="O16" i="5"/>
  <c r="N14" i="5"/>
  <c r="N15" i="5" s="1"/>
  <c r="C7" i="5"/>
  <c r="I87" i="9"/>
  <c r="G92" i="9"/>
  <c r="N91" i="9"/>
  <c r="CP86" i="9"/>
  <c r="CO86" i="9"/>
  <c r="CN86" i="9"/>
  <c r="CM86" i="9"/>
  <c r="CL86" i="9"/>
  <c r="CK86" i="9"/>
  <c r="CJ86" i="9"/>
  <c r="CI86" i="9"/>
  <c r="CH86" i="9"/>
  <c r="CG86" i="9"/>
  <c r="CF86" i="9"/>
  <c r="CE86" i="9"/>
  <c r="CD86" i="9"/>
  <c r="CC86" i="9"/>
  <c r="CB86" i="9"/>
  <c r="CA86" i="9"/>
  <c r="BZ86" i="9"/>
  <c r="BY86" i="9"/>
  <c r="BX86" i="9"/>
  <c r="BW86" i="9"/>
  <c r="BV86" i="9"/>
  <c r="BU86" i="9"/>
  <c r="BT86" i="9"/>
  <c r="BS86" i="9"/>
  <c r="BR86" i="9"/>
  <c r="BQ86" i="9"/>
  <c r="BP86" i="9"/>
  <c r="BO86" i="9"/>
  <c r="BN86" i="9"/>
  <c r="BM86" i="9"/>
  <c r="BL86" i="9"/>
  <c r="BK86" i="9"/>
  <c r="BJ86" i="9"/>
  <c r="BI86" i="9"/>
  <c r="BH86" i="9"/>
  <c r="BG86" i="9"/>
  <c r="BF86" i="9"/>
  <c r="BE86" i="9"/>
  <c r="BD86" i="9"/>
  <c r="BC86" i="9"/>
  <c r="BB86" i="9"/>
  <c r="BA86" i="9"/>
  <c r="AZ86" i="9"/>
  <c r="AY86" i="9"/>
  <c r="V84" i="9"/>
  <c r="U84" i="9"/>
  <c r="T84" i="9"/>
  <c r="S84" i="9"/>
  <c r="R84" i="9"/>
  <c r="AU82" i="9"/>
  <c r="AT82" i="9"/>
  <c r="N82" i="9"/>
  <c r="N83" i="9" s="1"/>
  <c r="C75" i="9"/>
  <c r="N89" i="4"/>
  <c r="N90" i="4" s="1"/>
  <c r="G89" i="4"/>
  <c r="N88" i="4"/>
  <c r="Q81" i="4"/>
  <c r="P81" i="4"/>
  <c r="O81" i="4"/>
  <c r="N79" i="4"/>
  <c r="C72" i="4"/>
  <c r="O14" i="5" l="1"/>
  <c r="N24" i="5"/>
  <c r="N25" i="5" s="1"/>
  <c r="N94" i="9"/>
  <c r="N95" i="9" s="1"/>
  <c r="N81" i="9" s="1"/>
  <c r="N86" i="9" s="1"/>
  <c r="O82" i="9"/>
  <c r="AV82" i="9"/>
  <c r="N92" i="9"/>
  <c r="N93" i="9"/>
  <c r="O91" i="9" s="1"/>
  <c r="N91" i="4"/>
  <c r="N92" i="4" s="1"/>
  <c r="N78" i="4" s="1"/>
  <c r="N83" i="4" s="1"/>
  <c r="O88" i="4"/>
  <c r="N80" i="4"/>
  <c r="O79" i="4"/>
  <c r="O15" i="5" l="1"/>
  <c r="P14" i="5"/>
  <c r="O23" i="5"/>
  <c r="N26" i="5"/>
  <c r="N27" i="5" s="1"/>
  <c r="N13" i="5" s="1"/>
  <c r="N18" i="5" s="1"/>
  <c r="O83" i="9"/>
  <c r="P82" i="9"/>
  <c r="O93" i="9"/>
  <c r="P91" i="9" s="1"/>
  <c r="O92" i="9"/>
  <c r="AW82" i="9"/>
  <c r="P79" i="4"/>
  <c r="O80" i="4"/>
  <c r="O89" i="4"/>
  <c r="O90" i="4" s="1"/>
  <c r="Q14" i="5" l="1"/>
  <c r="P15" i="5"/>
  <c r="O24" i="5"/>
  <c r="O25" i="5" s="1"/>
  <c r="AX82" i="9"/>
  <c r="P92" i="9"/>
  <c r="P93" i="9" s="1"/>
  <c r="O94" i="9"/>
  <c r="O95" i="9" s="1"/>
  <c r="O81" i="9" s="1"/>
  <c r="O86" i="9" s="1"/>
  <c r="Q82" i="9"/>
  <c r="P83" i="9"/>
  <c r="P88" i="4"/>
  <c r="O91" i="4"/>
  <c r="O92" i="4" s="1"/>
  <c r="O78" i="4" s="1"/>
  <c r="O83" i="4" s="1"/>
  <c r="P80" i="4"/>
  <c r="Q79" i="4"/>
  <c r="Q15" i="5" l="1"/>
  <c r="R14" i="5"/>
  <c r="P23" i="5"/>
  <c r="O26" i="5"/>
  <c r="O27" i="5" s="1"/>
  <c r="O13" i="5" s="1"/>
  <c r="O18" i="5" s="1"/>
  <c r="Q91" i="9"/>
  <c r="P94" i="9"/>
  <c r="P95" i="9" s="1"/>
  <c r="P81" i="9" s="1"/>
  <c r="P86" i="9" s="1"/>
  <c r="R82" i="9"/>
  <c r="Q83" i="9"/>
  <c r="P89" i="4"/>
  <c r="P90" i="4" s="1"/>
  <c r="Q88" i="4" s="1"/>
  <c r="R79" i="4"/>
  <c r="Q80" i="4"/>
  <c r="R15" i="5" l="1"/>
  <c r="S14" i="5"/>
  <c r="P24" i="5"/>
  <c r="P25" i="5" s="1"/>
  <c r="Q23" i="5" s="1"/>
  <c r="S82" i="9"/>
  <c r="R83" i="9"/>
  <c r="Q92" i="9"/>
  <c r="Q93" i="9"/>
  <c r="R91" i="9" s="1"/>
  <c r="Q94" i="9"/>
  <c r="Q95" i="9" s="1"/>
  <c r="Q81" i="9" s="1"/>
  <c r="Q86" i="9" s="1"/>
  <c r="S79" i="4"/>
  <c r="R80" i="4"/>
  <c r="Q89" i="4"/>
  <c r="Q90" i="4" s="1"/>
  <c r="P91" i="4"/>
  <c r="P92" i="4" s="1"/>
  <c r="P78" i="4" s="1"/>
  <c r="P83" i="4" s="1"/>
  <c r="S15" i="5" l="1"/>
  <c r="T14" i="5"/>
  <c r="Q24" i="5"/>
  <c r="Q25" i="5" s="1"/>
  <c r="P26" i="5"/>
  <c r="P27" i="5" s="1"/>
  <c r="P13" i="5" s="1"/>
  <c r="P18" i="5" s="1"/>
  <c r="R92" i="9"/>
  <c r="R93" i="9"/>
  <c r="S91" i="9" s="1"/>
  <c r="S83" i="9"/>
  <c r="T82" i="9"/>
  <c r="R88" i="4"/>
  <c r="Q91" i="4"/>
  <c r="Q92" i="4" s="1"/>
  <c r="Q78" i="4" s="1"/>
  <c r="Q83" i="4" s="1"/>
  <c r="S80" i="4"/>
  <c r="T79" i="4"/>
  <c r="U14" i="5" l="1"/>
  <c r="T15" i="5"/>
  <c r="R23" i="5"/>
  <c r="Q26" i="5"/>
  <c r="Q27" i="5" s="1"/>
  <c r="Q13" i="5" s="1"/>
  <c r="Q18" i="5" s="1"/>
  <c r="S92" i="9"/>
  <c r="S93" i="9" s="1"/>
  <c r="T83" i="9"/>
  <c r="U82" i="9"/>
  <c r="R94" i="9"/>
  <c r="R95" i="9" s="1"/>
  <c r="R81" i="9" s="1"/>
  <c r="R86" i="9" s="1"/>
  <c r="U79" i="4"/>
  <c r="T80" i="4"/>
  <c r="R89" i="4"/>
  <c r="R90" i="4" s="1"/>
  <c r="U15" i="5" l="1"/>
  <c r="V14" i="5"/>
  <c r="R24" i="5"/>
  <c r="R25" i="5" s="1"/>
  <c r="T91" i="9"/>
  <c r="S94" i="9"/>
  <c r="S95" i="9" s="1"/>
  <c r="S81" i="9" s="1"/>
  <c r="S86" i="9" s="1"/>
  <c r="U83" i="9"/>
  <c r="V82" i="9"/>
  <c r="S88" i="4"/>
  <c r="R91" i="4"/>
  <c r="R92" i="4" s="1"/>
  <c r="R78" i="4" s="1"/>
  <c r="R83" i="4" s="1"/>
  <c r="U80" i="4"/>
  <c r="V79" i="4"/>
  <c r="W14" i="5" l="1"/>
  <c r="V15" i="5"/>
  <c r="S23" i="5"/>
  <c r="R26" i="5"/>
  <c r="R27" i="5" s="1"/>
  <c r="R13" i="5" s="1"/>
  <c r="R18" i="5" s="1"/>
  <c r="V83" i="9"/>
  <c r="W82" i="9"/>
  <c r="T93" i="9"/>
  <c r="U91" i="9" s="1"/>
  <c r="T92" i="9"/>
  <c r="V80" i="4"/>
  <c r="W79" i="4"/>
  <c r="S89" i="4"/>
  <c r="S90" i="4" s="1"/>
  <c r="X14" i="5" l="1"/>
  <c r="W15" i="5"/>
  <c r="S24" i="5"/>
  <c r="S25" i="5" s="1"/>
  <c r="U92" i="9"/>
  <c r="U93" i="9" s="1"/>
  <c r="T94" i="9"/>
  <c r="T95" i="9" s="1"/>
  <c r="T81" i="9" s="1"/>
  <c r="T86" i="9" s="1"/>
  <c r="W83" i="9"/>
  <c r="X82" i="9"/>
  <c r="T88" i="4"/>
  <c r="S91" i="4"/>
  <c r="S92" i="4" s="1"/>
  <c r="S78" i="4" s="1"/>
  <c r="S83" i="4" s="1"/>
  <c r="X79" i="4"/>
  <c r="W80" i="4"/>
  <c r="X15" i="5" l="1"/>
  <c r="Y14" i="5"/>
  <c r="T23" i="5"/>
  <c r="S26" i="5"/>
  <c r="S27" i="5" s="1"/>
  <c r="S13" i="5" s="1"/>
  <c r="S18" i="5" s="1"/>
  <c r="V91" i="9"/>
  <c r="U94" i="9"/>
  <c r="U95" i="9" s="1"/>
  <c r="U81" i="9" s="1"/>
  <c r="U86" i="9" s="1"/>
  <c r="Y82" i="9"/>
  <c r="X83" i="9"/>
  <c r="T89" i="4"/>
  <c r="T90" i="4" s="1"/>
  <c r="X80" i="4"/>
  <c r="Y79" i="4"/>
  <c r="Y15" i="5" l="1"/>
  <c r="Z14" i="5"/>
  <c r="T24" i="5"/>
  <c r="T25" i="5" s="1"/>
  <c r="Z82" i="9"/>
  <c r="Y83" i="9"/>
  <c r="V92" i="9"/>
  <c r="V93" i="9" s="1"/>
  <c r="U88" i="4"/>
  <c r="T91" i="4"/>
  <c r="T92" i="4" s="1"/>
  <c r="T78" i="4" s="1"/>
  <c r="T83" i="4" s="1"/>
  <c r="Y80" i="4"/>
  <c r="Z79" i="4"/>
  <c r="N63" i="4"/>
  <c r="G64" i="4"/>
  <c r="N64" i="4" s="1"/>
  <c r="N65" i="4" s="1"/>
  <c r="N54" i="4"/>
  <c r="O54" i="4" s="1"/>
  <c r="Q56" i="4"/>
  <c r="R56" i="4"/>
  <c r="S56" i="4"/>
  <c r="AA14" i="5" l="1"/>
  <c r="Z15" i="5"/>
  <c r="U23" i="5"/>
  <c r="T26" i="5"/>
  <c r="T27" i="5" s="1"/>
  <c r="T13" i="5" s="1"/>
  <c r="T18" i="5" s="1"/>
  <c r="W91" i="9"/>
  <c r="V94" i="9"/>
  <c r="V95" i="9" s="1"/>
  <c r="V81" i="9" s="1"/>
  <c r="V86" i="9" s="1"/>
  <c r="AA82" i="9"/>
  <c r="Z83" i="9"/>
  <c r="U89" i="4"/>
  <c r="U90" i="4" s="1"/>
  <c r="Z80" i="4"/>
  <c r="AA79" i="4"/>
  <c r="P54" i="4"/>
  <c r="O63" i="4"/>
  <c r="N66" i="4"/>
  <c r="N67" i="4" s="1"/>
  <c r="N53" i="4" s="1"/>
  <c r="N58" i="4" s="1"/>
  <c r="N55" i="4"/>
  <c r="O55" i="4" s="1"/>
  <c r="AA15" i="5" l="1"/>
  <c r="AB14" i="5"/>
  <c r="U24" i="5"/>
  <c r="U25" i="5" s="1"/>
  <c r="AA83" i="9"/>
  <c r="AB82" i="9"/>
  <c r="W92" i="9"/>
  <c r="W93" i="9" s="1"/>
  <c r="V88" i="4"/>
  <c r="U91" i="4"/>
  <c r="U92" i="4" s="1"/>
  <c r="U78" i="4" s="1"/>
  <c r="U83" i="4" s="1"/>
  <c r="AA80" i="4"/>
  <c r="AB79" i="4"/>
  <c r="O64" i="4"/>
  <c r="O65" i="4" s="1"/>
  <c r="Q54" i="4"/>
  <c r="P55" i="4"/>
  <c r="R60" i="9"/>
  <c r="S60" i="9"/>
  <c r="T60" i="9"/>
  <c r="U60" i="9"/>
  <c r="V60" i="9"/>
  <c r="R55" i="9"/>
  <c r="S55" i="9"/>
  <c r="T55" i="9"/>
  <c r="U55" i="9"/>
  <c r="V55" i="9"/>
  <c r="Y7" i="9"/>
  <c r="Z7" i="9"/>
  <c r="AA7" i="9"/>
  <c r="AB7" i="9"/>
  <c r="AC7" i="9"/>
  <c r="I39" i="14"/>
  <c r="AD36" i="14"/>
  <c r="AE36" i="14"/>
  <c r="AF36" i="14"/>
  <c r="AG36" i="14"/>
  <c r="AH36" i="14"/>
  <c r="AD31" i="14"/>
  <c r="AE31" i="14"/>
  <c r="AF31" i="14"/>
  <c r="AG31" i="14"/>
  <c r="AH31" i="14"/>
  <c r="G44" i="14"/>
  <c r="N43" i="14"/>
  <c r="CP38" i="14"/>
  <c r="CO38" i="14"/>
  <c r="CN38" i="14"/>
  <c r="CM38" i="14"/>
  <c r="CL38" i="14"/>
  <c r="CK38" i="14"/>
  <c r="CJ38" i="14"/>
  <c r="CI38" i="14"/>
  <c r="CH38" i="14"/>
  <c r="CG38" i="14"/>
  <c r="CF38" i="14"/>
  <c r="CE38" i="14"/>
  <c r="CD38" i="14"/>
  <c r="CC38" i="14"/>
  <c r="CB38" i="14"/>
  <c r="CA38" i="14"/>
  <c r="BZ38" i="14"/>
  <c r="BY38" i="14"/>
  <c r="BX38" i="14"/>
  <c r="BW38" i="14"/>
  <c r="BV38" i="14"/>
  <c r="BU38" i="14"/>
  <c r="BT38" i="14"/>
  <c r="BS38" i="14"/>
  <c r="BR38" i="14"/>
  <c r="BQ38" i="14"/>
  <c r="BP38" i="14"/>
  <c r="BO38" i="14"/>
  <c r="BN38" i="14"/>
  <c r="BM38" i="14"/>
  <c r="BL38" i="14"/>
  <c r="BK38" i="14"/>
  <c r="BJ38" i="14"/>
  <c r="BI38" i="14"/>
  <c r="BH38" i="14"/>
  <c r="BG38" i="14"/>
  <c r="BF38" i="14"/>
  <c r="BE38" i="14"/>
  <c r="BD38" i="14"/>
  <c r="BC38" i="14"/>
  <c r="BB38" i="14"/>
  <c r="BA38" i="14"/>
  <c r="AZ38" i="14"/>
  <c r="AY38" i="14"/>
  <c r="AT34" i="14"/>
  <c r="N34" i="14"/>
  <c r="N35" i="14" s="1"/>
  <c r="I37" i="20"/>
  <c r="AH34" i="20"/>
  <c r="AG34" i="20"/>
  <c r="AF34" i="20"/>
  <c r="AE34" i="20"/>
  <c r="AD34" i="20"/>
  <c r="N42" i="20"/>
  <c r="G42" i="20"/>
  <c r="N41" i="20"/>
  <c r="N33" i="20"/>
  <c r="AT32" i="20"/>
  <c r="AU32" i="20" s="1"/>
  <c r="O32" i="20"/>
  <c r="N32" i="20"/>
  <c r="S34" i="2"/>
  <c r="T34" i="2"/>
  <c r="G42" i="2"/>
  <c r="N41" i="2"/>
  <c r="N42" i="2" s="1"/>
  <c r="AU32" i="2"/>
  <c r="AV32" i="2" s="1"/>
  <c r="AT32" i="2"/>
  <c r="N32" i="2"/>
  <c r="O32" i="2" s="1"/>
  <c r="P32" i="2" s="1"/>
  <c r="Q32" i="2" s="1"/>
  <c r="G68" i="9"/>
  <c r="N67" i="9"/>
  <c r="CP62" i="9"/>
  <c r="CO62" i="9"/>
  <c r="CN62" i="9"/>
  <c r="CM62" i="9"/>
  <c r="CL62" i="9"/>
  <c r="CK62" i="9"/>
  <c r="CJ62" i="9"/>
  <c r="CI62" i="9"/>
  <c r="CH62" i="9"/>
  <c r="CG62" i="9"/>
  <c r="CF62" i="9"/>
  <c r="CE62" i="9"/>
  <c r="CD62" i="9"/>
  <c r="CC62" i="9"/>
  <c r="CB62" i="9"/>
  <c r="CA62" i="9"/>
  <c r="BZ62" i="9"/>
  <c r="BY62" i="9"/>
  <c r="BX62" i="9"/>
  <c r="BW62" i="9"/>
  <c r="BV62" i="9"/>
  <c r="BU62" i="9"/>
  <c r="BT62" i="9"/>
  <c r="BS62" i="9"/>
  <c r="BR62" i="9"/>
  <c r="BQ62" i="9"/>
  <c r="BP62" i="9"/>
  <c r="BO62" i="9"/>
  <c r="BN62" i="9"/>
  <c r="BM62" i="9"/>
  <c r="BL62" i="9"/>
  <c r="BK62" i="9"/>
  <c r="BJ62" i="9"/>
  <c r="BI62" i="9"/>
  <c r="BH62" i="9"/>
  <c r="BG62" i="9"/>
  <c r="BF62" i="9"/>
  <c r="BE62" i="9"/>
  <c r="BD62" i="9"/>
  <c r="BC62" i="9"/>
  <c r="BB62" i="9"/>
  <c r="BA62" i="9"/>
  <c r="AZ62" i="9"/>
  <c r="AY62" i="9"/>
  <c r="AU58" i="9"/>
  <c r="AV58" i="9" s="1"/>
  <c r="AW58" i="9" s="1"/>
  <c r="AT58" i="9"/>
  <c r="N58" i="9"/>
  <c r="R33" i="3"/>
  <c r="S33" i="3"/>
  <c r="R34" i="4"/>
  <c r="S34" i="4"/>
  <c r="G42" i="4"/>
  <c r="N41" i="4"/>
  <c r="Q34" i="4"/>
  <c r="N32" i="4"/>
  <c r="AB15" i="5" l="1"/>
  <c r="AC14" i="5"/>
  <c r="V23" i="5"/>
  <c r="U26" i="5"/>
  <c r="U27" i="5" s="1"/>
  <c r="U13" i="5" s="1"/>
  <c r="U18" i="5" s="1"/>
  <c r="X91" i="9"/>
  <c r="W94" i="9"/>
  <c r="W95" i="9" s="1"/>
  <c r="W81" i="9" s="1"/>
  <c r="W86" i="9" s="1"/>
  <c r="AB83" i="9"/>
  <c r="AC82" i="9"/>
  <c r="AC79" i="4"/>
  <c r="AB80" i="4"/>
  <c r="V89" i="4"/>
  <c r="V90" i="4" s="1"/>
  <c r="P63" i="4"/>
  <c r="O66" i="4"/>
  <c r="O67" i="4" s="1"/>
  <c r="O53" i="4" s="1"/>
  <c r="O58" i="4" s="1"/>
  <c r="Q55" i="4"/>
  <c r="R54" i="4"/>
  <c r="AU34" i="14"/>
  <c r="O34" i="14"/>
  <c r="N44" i="14"/>
  <c r="N45" i="14" s="1"/>
  <c r="N44" i="20"/>
  <c r="N45" i="20" s="1"/>
  <c r="N31" i="20" s="1"/>
  <c r="N36" i="20" s="1"/>
  <c r="O33" i="20"/>
  <c r="P32" i="20"/>
  <c r="AV32" i="20"/>
  <c r="N43" i="20"/>
  <c r="O41" i="20" s="1"/>
  <c r="R32" i="2"/>
  <c r="N33" i="2"/>
  <c r="O33" i="2"/>
  <c r="P33" i="2"/>
  <c r="Q33" i="2" s="1"/>
  <c r="N43" i="2"/>
  <c r="O41" i="2" s="1"/>
  <c r="AW32" i="2"/>
  <c r="AX58" i="9"/>
  <c r="N68" i="9"/>
  <c r="N69" i="9" s="1"/>
  <c r="N59" i="9"/>
  <c r="O58" i="9"/>
  <c r="N33" i="4"/>
  <c r="O32" i="4"/>
  <c r="N42" i="4"/>
  <c r="N43" i="4"/>
  <c r="O41" i="4" s="1"/>
  <c r="AC15" i="5" l="1"/>
  <c r="AD14" i="5"/>
  <c r="V24" i="5"/>
  <c r="V25" i="5" s="1"/>
  <c r="X92" i="9"/>
  <c r="X93" i="9" s="1"/>
  <c r="AD82" i="9"/>
  <c r="AC83" i="9"/>
  <c r="W88" i="4"/>
  <c r="V91" i="4"/>
  <c r="V92" i="4" s="1"/>
  <c r="V78" i="4" s="1"/>
  <c r="V83" i="4" s="1"/>
  <c r="AC80" i="4"/>
  <c r="AD79" i="4"/>
  <c r="P64" i="4"/>
  <c r="P65" i="4" s="1"/>
  <c r="S54" i="4"/>
  <c r="R55" i="4"/>
  <c r="O43" i="14"/>
  <c r="N46" i="14"/>
  <c r="N47" i="14" s="1"/>
  <c r="N33" i="14" s="1"/>
  <c r="N38" i="14" s="1"/>
  <c r="O35" i="14"/>
  <c r="P34" i="14"/>
  <c r="AV34" i="14"/>
  <c r="O42" i="20"/>
  <c r="O43" i="20" s="1"/>
  <c r="AW32" i="20"/>
  <c r="Q32" i="20"/>
  <c r="P33" i="20"/>
  <c r="O42" i="2"/>
  <c r="O43" i="2" s="1"/>
  <c r="N44" i="2"/>
  <c r="N45" i="2" s="1"/>
  <c r="N31" i="2" s="1"/>
  <c r="N36" i="2" s="1"/>
  <c r="AX32" i="2"/>
  <c r="R33" i="2"/>
  <c r="S32" i="2"/>
  <c r="O67" i="9"/>
  <c r="N70" i="9"/>
  <c r="N71" i="9" s="1"/>
  <c r="N57" i="9" s="1"/>
  <c r="N62" i="9" s="1"/>
  <c r="P58" i="9"/>
  <c r="O59" i="9"/>
  <c r="O42" i="4"/>
  <c r="O43" i="4" s="1"/>
  <c r="O33" i="4"/>
  <c r="P32" i="4"/>
  <c r="N44" i="4"/>
  <c r="N45" i="4" s="1"/>
  <c r="N31" i="4" s="1"/>
  <c r="N36" i="4" s="1"/>
  <c r="AE14" i="5" l="1"/>
  <c r="AD15" i="5"/>
  <c r="W23" i="5"/>
  <c r="V26" i="5"/>
  <c r="V27" i="5" s="1"/>
  <c r="V13" i="5" s="1"/>
  <c r="V18" i="5" s="1"/>
  <c r="Y91" i="9"/>
  <c r="X94" i="9"/>
  <c r="X95" i="9" s="1"/>
  <c r="X81" i="9" s="1"/>
  <c r="X86" i="9" s="1"/>
  <c r="AD83" i="9"/>
  <c r="AE82" i="9"/>
  <c r="AD80" i="4"/>
  <c r="AE79" i="4"/>
  <c r="W89" i="4"/>
  <c r="W90" i="4" s="1"/>
  <c r="Q63" i="4"/>
  <c r="P66" i="4"/>
  <c r="P67" i="4" s="1"/>
  <c r="P53" i="4" s="1"/>
  <c r="P58" i="4" s="1"/>
  <c r="T54" i="4"/>
  <c r="S55" i="4"/>
  <c r="O44" i="14"/>
  <c r="O45" i="14" s="1"/>
  <c r="AW34" i="14"/>
  <c r="Q34" i="14"/>
  <c r="P35" i="14"/>
  <c r="P41" i="20"/>
  <c r="O44" i="20"/>
  <c r="O45" i="20" s="1"/>
  <c r="O31" i="20" s="1"/>
  <c r="O36" i="20" s="1"/>
  <c r="Q33" i="20"/>
  <c r="R32" i="20"/>
  <c r="AX32" i="20"/>
  <c r="P41" i="2"/>
  <c r="O44" i="2"/>
  <c r="O45" i="2" s="1"/>
  <c r="O31" i="2" s="1"/>
  <c r="O36" i="2" s="1"/>
  <c r="S33" i="2"/>
  <c r="T32" i="2"/>
  <c r="AY32" i="2"/>
  <c r="Q58" i="9"/>
  <c r="P59" i="9"/>
  <c r="O68" i="9"/>
  <c r="O69" i="9" s="1"/>
  <c r="P41" i="4"/>
  <c r="O44" i="4"/>
  <c r="O45" i="4" s="1"/>
  <c r="O31" i="4" s="1"/>
  <c r="O36" i="4" s="1"/>
  <c r="P33" i="4"/>
  <c r="Q32" i="4"/>
  <c r="AF14" i="5" l="1"/>
  <c r="AE15" i="5"/>
  <c r="W24" i="5"/>
  <c r="W25" i="5" s="1"/>
  <c r="Y92" i="9"/>
  <c r="Y93" i="9" s="1"/>
  <c r="AE83" i="9"/>
  <c r="AF82" i="9"/>
  <c r="X88" i="4"/>
  <c r="W91" i="4"/>
  <c r="W92" i="4" s="1"/>
  <c r="W78" i="4" s="1"/>
  <c r="W83" i="4" s="1"/>
  <c r="AF79" i="4"/>
  <c r="AE80" i="4"/>
  <c r="T55" i="4"/>
  <c r="U54" i="4"/>
  <c r="Q64" i="4"/>
  <c r="Q65" i="4" s="1"/>
  <c r="P43" i="14"/>
  <c r="O46" i="14"/>
  <c r="O47" i="14" s="1"/>
  <c r="O33" i="14" s="1"/>
  <c r="O38" i="14" s="1"/>
  <c r="R34" i="14"/>
  <c r="Q35" i="14"/>
  <c r="AX34" i="14"/>
  <c r="P42" i="20"/>
  <c r="P43" i="20" s="1"/>
  <c r="AY32" i="20"/>
  <c r="S32" i="20"/>
  <c r="R33" i="20"/>
  <c r="U32" i="2"/>
  <c r="T33" i="2"/>
  <c r="P42" i="2"/>
  <c r="P43" i="2" s="1"/>
  <c r="P67" i="9"/>
  <c r="O70" i="9"/>
  <c r="O71" i="9" s="1"/>
  <c r="O57" i="9" s="1"/>
  <c r="O62" i="9" s="1"/>
  <c r="R58" i="9"/>
  <c r="Q59" i="9"/>
  <c r="P42" i="4"/>
  <c r="P43" i="4" s="1"/>
  <c r="Q33" i="4"/>
  <c r="R32" i="4"/>
  <c r="AG14" i="5" l="1"/>
  <c r="AF15" i="5"/>
  <c r="X23" i="5"/>
  <c r="W26" i="5"/>
  <c r="W27" i="5" s="1"/>
  <c r="W13" i="5" s="1"/>
  <c r="W18" i="5" s="1"/>
  <c r="Z91" i="9"/>
  <c r="Y94" i="9"/>
  <c r="Y95" i="9" s="1"/>
  <c r="Y81" i="9" s="1"/>
  <c r="Y86" i="9" s="1"/>
  <c r="AG82" i="9"/>
  <c r="AF83" i="9"/>
  <c r="AF80" i="4"/>
  <c r="AG79" i="4"/>
  <c r="X89" i="4"/>
  <c r="X90" i="4" s="1"/>
  <c r="R63" i="4"/>
  <c r="Q66" i="4"/>
  <c r="Q67" i="4" s="1"/>
  <c r="Q53" i="4" s="1"/>
  <c r="Q58" i="4" s="1"/>
  <c r="U55" i="4"/>
  <c r="V54" i="4"/>
  <c r="P44" i="14"/>
  <c r="P45" i="14" s="1"/>
  <c r="S34" i="14"/>
  <c r="R35" i="14"/>
  <c r="Q41" i="20"/>
  <c r="P44" i="20"/>
  <c r="P45" i="20" s="1"/>
  <c r="P31" i="20" s="1"/>
  <c r="P36" i="20" s="1"/>
  <c r="T32" i="20"/>
  <c r="S33" i="20"/>
  <c r="Q41" i="2"/>
  <c r="P44" i="2"/>
  <c r="P45" i="2" s="1"/>
  <c r="P31" i="2" s="1"/>
  <c r="P36" i="2" s="1"/>
  <c r="U33" i="2"/>
  <c r="V32" i="2"/>
  <c r="S58" i="9"/>
  <c r="R59" i="9"/>
  <c r="P68" i="9"/>
  <c r="P69" i="9" s="1"/>
  <c r="Q41" i="4"/>
  <c r="P44" i="4"/>
  <c r="P45" i="4" s="1"/>
  <c r="P31" i="4" s="1"/>
  <c r="P36" i="4" s="1"/>
  <c r="R33" i="4"/>
  <c r="S32" i="4"/>
  <c r="AH14" i="5" l="1"/>
  <c r="AG15" i="5"/>
  <c r="X24" i="5"/>
  <c r="X25" i="5" s="1"/>
  <c r="AH82" i="9"/>
  <c r="AG83" i="9"/>
  <c r="Z92" i="9"/>
  <c r="Z93" i="9" s="1"/>
  <c r="Y88" i="4"/>
  <c r="X91" i="4"/>
  <c r="X92" i="4" s="1"/>
  <c r="X78" i="4" s="1"/>
  <c r="X83" i="4" s="1"/>
  <c r="AG80" i="4"/>
  <c r="AH79" i="4"/>
  <c r="W54" i="4"/>
  <c r="V55" i="4"/>
  <c r="R64" i="4"/>
  <c r="R65" i="4" s="1"/>
  <c r="Q43" i="14"/>
  <c r="P46" i="14"/>
  <c r="P47" i="14" s="1"/>
  <c r="P33" i="14" s="1"/>
  <c r="P38" i="14" s="1"/>
  <c r="S35" i="14"/>
  <c r="T34" i="14"/>
  <c r="T33" i="20"/>
  <c r="U32" i="20"/>
  <c r="Q42" i="20"/>
  <c r="Q43" i="20"/>
  <c r="R41" i="20" s="1"/>
  <c r="W32" i="2"/>
  <c r="V33" i="2"/>
  <c r="Q42" i="2"/>
  <c r="Q43" i="2" s="1"/>
  <c r="Q67" i="9"/>
  <c r="P70" i="9"/>
  <c r="P71" i="9" s="1"/>
  <c r="P57" i="9" s="1"/>
  <c r="P62" i="9" s="1"/>
  <c r="S59" i="9"/>
  <c r="T58" i="9"/>
  <c r="T32" i="4"/>
  <c r="S33" i="4"/>
  <c r="Q42" i="4"/>
  <c r="Q43" i="4" s="1"/>
  <c r="AH15" i="5" l="1"/>
  <c r="AI14" i="5"/>
  <c r="Y23" i="5"/>
  <c r="X26" i="5"/>
  <c r="X27" i="5" s="1"/>
  <c r="X13" i="5" s="1"/>
  <c r="X18" i="5" s="1"/>
  <c r="AA91" i="9"/>
  <c r="Z94" i="9"/>
  <c r="Z95" i="9" s="1"/>
  <c r="Z81" i="9" s="1"/>
  <c r="Z86" i="9" s="1"/>
  <c r="AI82" i="9"/>
  <c r="AH83" i="9"/>
  <c r="AH80" i="4"/>
  <c r="AI79" i="4"/>
  <c r="Y89" i="4"/>
  <c r="Y90" i="4" s="1"/>
  <c r="Z88" i="4" s="1"/>
  <c r="S63" i="4"/>
  <c r="R66" i="4"/>
  <c r="R67" i="4" s="1"/>
  <c r="R53" i="4" s="1"/>
  <c r="R58" i="4" s="1"/>
  <c r="W55" i="4"/>
  <c r="X54" i="4"/>
  <c r="T35" i="14"/>
  <c r="U34" i="14"/>
  <c r="Q44" i="14"/>
  <c r="Q45" i="14" s="1"/>
  <c r="R42" i="20"/>
  <c r="R43" i="20" s="1"/>
  <c r="Q44" i="20"/>
  <c r="Q45" i="20" s="1"/>
  <c r="Q31" i="20" s="1"/>
  <c r="Q36" i="20" s="1"/>
  <c r="V32" i="20"/>
  <c r="U33" i="20"/>
  <c r="R41" i="2"/>
  <c r="Q44" i="2"/>
  <c r="Q45" i="2" s="1"/>
  <c r="Q31" i="2" s="1"/>
  <c r="Q36" i="2" s="1"/>
  <c r="X32" i="2"/>
  <c r="W33" i="2"/>
  <c r="T59" i="9"/>
  <c r="U58" i="9"/>
  <c r="Q68" i="9"/>
  <c r="Q69" i="9" s="1"/>
  <c r="R67" i="9" s="1"/>
  <c r="R41" i="4"/>
  <c r="Q44" i="4"/>
  <c r="Q45" i="4" s="1"/>
  <c r="Q31" i="4" s="1"/>
  <c r="Q36" i="4" s="1"/>
  <c r="T33" i="4"/>
  <c r="U32" i="4"/>
  <c r="AI15" i="5" l="1"/>
  <c r="AJ14" i="5"/>
  <c r="Y24" i="5"/>
  <c r="Y25" i="5" s="1"/>
  <c r="AI83" i="9"/>
  <c r="AJ82" i="9"/>
  <c r="AA92" i="9"/>
  <c r="AA93" i="9" s="1"/>
  <c r="Z89" i="4"/>
  <c r="Z90" i="4" s="1"/>
  <c r="AA88" i="4" s="1"/>
  <c r="Y91" i="4"/>
  <c r="Y92" i="4" s="1"/>
  <c r="Y78" i="4" s="1"/>
  <c r="Y83" i="4" s="1"/>
  <c r="AI80" i="4"/>
  <c r="AJ79" i="4"/>
  <c r="Y54" i="4"/>
  <c r="X55" i="4"/>
  <c r="S64" i="4"/>
  <c r="S65" i="4" s="1"/>
  <c r="R43" i="14"/>
  <c r="Q46" i="14"/>
  <c r="Q47" i="14" s="1"/>
  <c r="Q33" i="14" s="1"/>
  <c r="Q38" i="14" s="1"/>
  <c r="U35" i="14"/>
  <c r="V34" i="14"/>
  <c r="S41" i="20"/>
  <c r="R44" i="20"/>
  <c r="R45" i="20" s="1"/>
  <c r="R31" i="20" s="1"/>
  <c r="R36" i="20" s="1"/>
  <c r="V33" i="20"/>
  <c r="W32" i="20"/>
  <c r="X33" i="2"/>
  <c r="Y32" i="2"/>
  <c r="R42" i="2"/>
  <c r="R43" i="2" s="1"/>
  <c r="Q70" i="9"/>
  <c r="Q71" i="9" s="1"/>
  <c r="Q57" i="9" s="1"/>
  <c r="Q62" i="9" s="1"/>
  <c r="U59" i="9"/>
  <c r="V58" i="9"/>
  <c r="R68" i="9"/>
  <c r="R69" i="9" s="1"/>
  <c r="R42" i="4"/>
  <c r="R43" i="4" s="1"/>
  <c r="U33" i="4"/>
  <c r="V32" i="4"/>
  <c r="AJ15" i="5" l="1"/>
  <c r="AK14" i="5"/>
  <c r="Z23" i="5"/>
  <c r="Y26" i="5"/>
  <c r="Y27" i="5" s="1"/>
  <c r="Y13" i="5" s="1"/>
  <c r="Y18" i="5" s="1"/>
  <c r="AB91" i="9"/>
  <c r="AA94" i="9"/>
  <c r="AA95" i="9" s="1"/>
  <c r="AA81" i="9" s="1"/>
  <c r="AA86" i="9" s="1"/>
  <c r="AJ83" i="9"/>
  <c r="AK82" i="9"/>
  <c r="AA89" i="4"/>
  <c r="AA90" i="4" s="1"/>
  <c r="AK79" i="4"/>
  <c r="AJ80" i="4"/>
  <c r="Z91" i="4"/>
  <c r="Z92" i="4" s="1"/>
  <c r="Z78" i="4" s="1"/>
  <c r="Z83" i="4" s="1"/>
  <c r="T63" i="4"/>
  <c r="S66" i="4"/>
  <c r="S67" i="4" s="1"/>
  <c r="S53" i="4" s="1"/>
  <c r="S58" i="4" s="1"/>
  <c r="Y55" i="4"/>
  <c r="Z54" i="4"/>
  <c r="V35" i="14"/>
  <c r="W34" i="14"/>
  <c r="R44" i="14"/>
  <c r="R45" i="14" s="1"/>
  <c r="W33" i="20"/>
  <c r="X32" i="20"/>
  <c r="S42" i="20"/>
  <c r="S43" i="20" s="1"/>
  <c r="S41" i="2"/>
  <c r="R44" i="2"/>
  <c r="R45" i="2" s="1"/>
  <c r="R31" i="2" s="1"/>
  <c r="R36" i="2" s="1"/>
  <c r="Y33" i="2"/>
  <c r="Z32" i="2"/>
  <c r="S67" i="9"/>
  <c r="R70" i="9"/>
  <c r="R71" i="9" s="1"/>
  <c r="R57" i="9" s="1"/>
  <c r="R62" i="9" s="1"/>
  <c r="V59" i="9"/>
  <c r="W58" i="9"/>
  <c r="S41" i="4"/>
  <c r="R44" i="4"/>
  <c r="R45" i="4" s="1"/>
  <c r="R31" i="4" s="1"/>
  <c r="R36" i="4" s="1"/>
  <c r="V33" i="4"/>
  <c r="W32" i="4"/>
  <c r="AL14" i="5" l="1"/>
  <c r="AK15" i="5"/>
  <c r="Z24" i="5"/>
  <c r="Z25" i="5" s="1"/>
  <c r="AL82" i="9"/>
  <c r="AK83" i="9"/>
  <c r="AB92" i="9"/>
  <c r="AB93" i="9" s="1"/>
  <c r="AB88" i="4"/>
  <c r="AA91" i="4"/>
  <c r="AA92" i="4" s="1"/>
  <c r="AA78" i="4" s="1"/>
  <c r="AA83" i="4" s="1"/>
  <c r="AK80" i="4"/>
  <c r="AL79" i="4"/>
  <c r="AA54" i="4"/>
  <c r="Z55" i="4"/>
  <c r="T64" i="4"/>
  <c r="T66" i="4"/>
  <c r="T67" i="4" s="1"/>
  <c r="T53" i="4" s="1"/>
  <c r="T58" i="4" s="1"/>
  <c r="T65" i="4"/>
  <c r="U63" i="4" s="1"/>
  <c r="S43" i="14"/>
  <c r="R46" i="14"/>
  <c r="R47" i="14" s="1"/>
  <c r="R33" i="14" s="1"/>
  <c r="R38" i="14" s="1"/>
  <c r="W35" i="14"/>
  <c r="X34" i="14"/>
  <c r="T41" i="20"/>
  <c r="S44" i="20"/>
  <c r="S45" i="20" s="1"/>
  <c r="S31" i="20" s="1"/>
  <c r="S36" i="20" s="1"/>
  <c r="Y32" i="20"/>
  <c r="X33" i="20"/>
  <c r="Z33" i="2"/>
  <c r="AA32" i="2"/>
  <c r="S42" i="2"/>
  <c r="S43" i="2" s="1"/>
  <c r="S68" i="9"/>
  <c r="S69" i="9" s="1"/>
  <c r="X58" i="9"/>
  <c r="W59" i="9"/>
  <c r="W33" i="4"/>
  <c r="X32" i="4"/>
  <c r="S42" i="4"/>
  <c r="S43" i="4" s="1"/>
  <c r="T41" i="4" s="1"/>
  <c r="AL15" i="5" l="1"/>
  <c r="AM14" i="5"/>
  <c r="AM15" i="5" s="1"/>
  <c r="AA23" i="5"/>
  <c r="Z26" i="5"/>
  <c r="Z27" i="5" s="1"/>
  <c r="Z13" i="5" s="1"/>
  <c r="Z18" i="5" s="1"/>
  <c r="AC91" i="9"/>
  <c r="AB94" i="9"/>
  <c r="AB95" i="9" s="1"/>
  <c r="AB81" i="9" s="1"/>
  <c r="AB86" i="9" s="1"/>
  <c r="AL83" i="9"/>
  <c r="AM82" i="9"/>
  <c r="AL80" i="4"/>
  <c r="AM79" i="4"/>
  <c r="AM80" i="4" s="1"/>
  <c r="AB89" i="4"/>
  <c r="AB90" i="4" s="1"/>
  <c r="AC88" i="4" s="1"/>
  <c r="U64" i="4"/>
  <c r="U65" i="4" s="1"/>
  <c r="AB54" i="4"/>
  <c r="AA55" i="4"/>
  <c r="Y34" i="14"/>
  <c r="X35" i="14"/>
  <c r="S44" i="14"/>
  <c r="S45" i="14" s="1"/>
  <c r="Y33" i="20"/>
  <c r="Z32" i="20"/>
  <c r="T42" i="20"/>
  <c r="T43" i="20" s="1"/>
  <c r="T41" i="2"/>
  <c r="S44" i="2"/>
  <c r="S45" i="2" s="1"/>
  <c r="S31" i="2" s="1"/>
  <c r="S36" i="2" s="1"/>
  <c r="AA33" i="2"/>
  <c r="AB32" i="2"/>
  <c r="T67" i="9"/>
  <c r="S70" i="9"/>
  <c r="S71" i="9" s="1"/>
  <c r="S57" i="9" s="1"/>
  <c r="S62" i="9" s="1"/>
  <c r="Y58" i="9"/>
  <c r="X59" i="9"/>
  <c r="X33" i="4"/>
  <c r="Y32" i="4"/>
  <c r="T42" i="4"/>
  <c r="T43" i="4" s="1"/>
  <c r="S44" i="4"/>
  <c r="S45" i="4" s="1"/>
  <c r="S31" i="4" s="1"/>
  <c r="S36" i="4" s="1"/>
  <c r="AA24" i="5" l="1"/>
  <c r="AA25" i="5" s="1"/>
  <c r="AC92" i="9"/>
  <c r="AC93" i="9" s="1"/>
  <c r="AM83" i="9"/>
  <c r="AN82" i="9"/>
  <c r="AC89" i="4"/>
  <c r="AC90" i="4" s="1"/>
  <c r="AB91" i="4"/>
  <c r="AB92" i="4" s="1"/>
  <c r="AB78" i="4" s="1"/>
  <c r="AB83" i="4" s="1"/>
  <c r="V63" i="4"/>
  <c r="U66" i="4"/>
  <c r="U67" i="4" s="1"/>
  <c r="U53" i="4" s="1"/>
  <c r="U58" i="4" s="1"/>
  <c r="AC54" i="4"/>
  <c r="AB55" i="4"/>
  <c r="T43" i="14"/>
  <c r="S46" i="14"/>
  <c r="S47" i="14" s="1"/>
  <c r="S33" i="14" s="1"/>
  <c r="S38" i="14" s="1"/>
  <c r="Z34" i="14"/>
  <c r="Y35" i="14"/>
  <c r="U41" i="20"/>
  <c r="T44" i="20"/>
  <c r="T45" i="20" s="1"/>
  <c r="T31" i="20" s="1"/>
  <c r="T36" i="20" s="1"/>
  <c r="Z33" i="20"/>
  <c r="AA32" i="20"/>
  <c r="AC32" i="2"/>
  <c r="AB33" i="2"/>
  <c r="T42" i="2"/>
  <c r="T43" i="2" s="1"/>
  <c r="Z58" i="9"/>
  <c r="Y59" i="9"/>
  <c r="T68" i="9"/>
  <c r="T69" i="9" s="1"/>
  <c r="U67" i="9" s="1"/>
  <c r="U41" i="4"/>
  <c r="T44" i="4"/>
  <c r="T45" i="4" s="1"/>
  <c r="T31" i="4" s="1"/>
  <c r="T36" i="4" s="1"/>
  <c r="Y33" i="4"/>
  <c r="Z32" i="4"/>
  <c r="AB23" i="5" l="1"/>
  <c r="AA26" i="5"/>
  <c r="AA27" i="5" s="1"/>
  <c r="AA13" i="5" s="1"/>
  <c r="AA18" i="5" s="1"/>
  <c r="AD91" i="9"/>
  <c r="AC94" i="9"/>
  <c r="AC95" i="9" s="1"/>
  <c r="AC81" i="9" s="1"/>
  <c r="AC86" i="9" s="1"/>
  <c r="AO82" i="9"/>
  <c r="AN83" i="9"/>
  <c r="AD88" i="4"/>
  <c r="AC91" i="4"/>
  <c r="AC92" i="4" s="1"/>
  <c r="AC78" i="4" s="1"/>
  <c r="AC83" i="4" s="1"/>
  <c r="AD54" i="4"/>
  <c r="AC55" i="4"/>
  <c r="V64" i="4"/>
  <c r="V65" i="4" s="1"/>
  <c r="AA34" i="14"/>
  <c r="Z35" i="14"/>
  <c r="T44" i="14"/>
  <c r="T45" i="14" s="1"/>
  <c r="AA33" i="20"/>
  <c r="AB32" i="20"/>
  <c r="U42" i="20"/>
  <c r="U43" i="20" s="1"/>
  <c r="U41" i="2"/>
  <c r="T44" i="2"/>
  <c r="T45" i="2" s="1"/>
  <c r="T31" i="2" s="1"/>
  <c r="T36" i="2" s="1"/>
  <c r="AD32" i="2"/>
  <c r="AC33" i="2"/>
  <c r="U68" i="9"/>
  <c r="U69" i="9" s="1"/>
  <c r="T70" i="9"/>
  <c r="T71" i="9" s="1"/>
  <c r="T57" i="9" s="1"/>
  <c r="T62" i="9" s="1"/>
  <c r="AA58" i="9"/>
  <c r="Z59" i="9"/>
  <c r="U42" i="4"/>
  <c r="U43" i="4" s="1"/>
  <c r="Z33" i="4"/>
  <c r="AA32" i="4"/>
  <c r="AB24" i="5" l="1"/>
  <c r="AB25" i="5" s="1"/>
  <c r="AD92" i="9"/>
  <c r="AD93" i="9" s="1"/>
  <c r="AP82" i="9"/>
  <c r="AO83" i="9"/>
  <c r="AD89" i="4"/>
  <c r="AD90" i="4" s="1"/>
  <c r="W63" i="4"/>
  <c r="V66" i="4"/>
  <c r="V67" i="4" s="1"/>
  <c r="V53" i="4" s="1"/>
  <c r="V58" i="4" s="1"/>
  <c r="AE54" i="4"/>
  <c r="AD55" i="4"/>
  <c r="U43" i="14"/>
  <c r="T46" i="14"/>
  <c r="T47" i="14" s="1"/>
  <c r="T33" i="14" s="1"/>
  <c r="T38" i="14" s="1"/>
  <c r="AB34" i="14"/>
  <c r="AA35" i="14"/>
  <c r="V41" i="20"/>
  <c r="U44" i="20"/>
  <c r="U45" i="20" s="1"/>
  <c r="U31" i="20" s="1"/>
  <c r="U36" i="20" s="1"/>
  <c r="AB33" i="20"/>
  <c r="AC32" i="20"/>
  <c r="U42" i="2"/>
  <c r="U43" i="2" s="1"/>
  <c r="AE32" i="2"/>
  <c r="AD33" i="2"/>
  <c r="V67" i="9"/>
  <c r="U70" i="9"/>
  <c r="U71" i="9" s="1"/>
  <c r="U57" i="9" s="1"/>
  <c r="U62" i="9" s="1"/>
  <c r="AA59" i="9"/>
  <c r="AB58" i="9"/>
  <c r="V41" i="4"/>
  <c r="U44" i="4"/>
  <c r="U45" i="4" s="1"/>
  <c r="U31" i="4" s="1"/>
  <c r="U36" i="4" s="1"/>
  <c r="AB32" i="4"/>
  <c r="AA33" i="4"/>
  <c r="G41" i="3"/>
  <c r="N40" i="3"/>
  <c r="Q33" i="3"/>
  <c r="N31" i="3"/>
  <c r="N32" i="3" s="1"/>
  <c r="P7" i="7"/>
  <c r="Q7" i="7"/>
  <c r="R7" i="7"/>
  <c r="S7" i="7"/>
  <c r="O7" i="7"/>
  <c r="AC23" i="5" l="1"/>
  <c r="AB26" i="5"/>
  <c r="AB27" i="5" s="1"/>
  <c r="AB13" i="5" s="1"/>
  <c r="AB18" i="5" s="1"/>
  <c r="AE91" i="9"/>
  <c r="AD94" i="9"/>
  <c r="AD95" i="9" s="1"/>
  <c r="AD81" i="9" s="1"/>
  <c r="AD86" i="9" s="1"/>
  <c r="AQ82" i="9"/>
  <c r="AP83" i="9"/>
  <c r="AE88" i="4"/>
  <c r="AD91" i="4"/>
  <c r="AD92" i="4" s="1"/>
  <c r="AD78" i="4" s="1"/>
  <c r="AD83" i="4" s="1"/>
  <c r="AE55" i="4"/>
  <c r="AF54" i="4"/>
  <c r="W64" i="4"/>
  <c r="W65" i="4" s="1"/>
  <c r="AB35" i="14"/>
  <c r="AC34" i="14"/>
  <c r="U44" i="14"/>
  <c r="U45" i="14" s="1"/>
  <c r="AD32" i="20"/>
  <c r="AC33" i="20"/>
  <c r="V42" i="20"/>
  <c r="V43" i="20" s="1"/>
  <c r="V41" i="2"/>
  <c r="U44" i="2"/>
  <c r="U45" i="2" s="1"/>
  <c r="U31" i="2" s="1"/>
  <c r="U36" i="2" s="1"/>
  <c r="AF32" i="2"/>
  <c r="AE33" i="2"/>
  <c r="V68" i="9"/>
  <c r="V69" i="9" s="1"/>
  <c r="AB59" i="9"/>
  <c r="AC58" i="9"/>
  <c r="AC32" i="4"/>
  <c r="AB33" i="4"/>
  <c r="V42" i="4"/>
  <c r="V43" i="4" s="1"/>
  <c r="O31" i="3"/>
  <c r="N41" i="3"/>
  <c r="N42" i="3" s="1"/>
  <c r="AC24" i="5" l="1"/>
  <c r="AC25" i="5" s="1"/>
  <c r="AE92" i="9"/>
  <c r="AE93" i="9" s="1"/>
  <c r="AF91" i="9" s="1"/>
  <c r="AQ83" i="9"/>
  <c r="AR82" i="9"/>
  <c r="AE89" i="4"/>
  <c r="AE90" i="4" s="1"/>
  <c r="AF88" i="4" s="1"/>
  <c r="X63" i="4"/>
  <c r="W66" i="4"/>
  <c r="W67" i="4" s="1"/>
  <c r="W53" i="4" s="1"/>
  <c r="W58" i="4" s="1"/>
  <c r="AF55" i="4"/>
  <c r="AG54" i="4"/>
  <c r="V43" i="14"/>
  <c r="U46" i="14"/>
  <c r="U47" i="14" s="1"/>
  <c r="U33" i="14" s="1"/>
  <c r="U38" i="14" s="1"/>
  <c r="AC35" i="14"/>
  <c r="AD34" i="14"/>
  <c r="W41" i="20"/>
  <c r="V44" i="20"/>
  <c r="V45" i="20" s="1"/>
  <c r="V31" i="20" s="1"/>
  <c r="V36" i="20" s="1"/>
  <c r="AD33" i="20"/>
  <c r="AE32" i="20"/>
  <c r="AF33" i="2"/>
  <c r="AG32" i="2"/>
  <c r="V42" i="2"/>
  <c r="V43" i="2" s="1"/>
  <c r="W41" i="2" s="1"/>
  <c r="W67" i="9"/>
  <c r="V70" i="9"/>
  <c r="V71" i="9" s="1"/>
  <c r="V57" i="9" s="1"/>
  <c r="V62" i="9" s="1"/>
  <c r="AC59" i="9"/>
  <c r="AD58" i="9"/>
  <c r="W41" i="4"/>
  <c r="V44" i="4"/>
  <c r="V45" i="4" s="1"/>
  <c r="V31" i="4" s="1"/>
  <c r="V36" i="4" s="1"/>
  <c r="AC33" i="4"/>
  <c r="AD32" i="4"/>
  <c r="O40" i="3"/>
  <c r="N43" i="3"/>
  <c r="N44" i="3" s="1"/>
  <c r="N30" i="3" s="1"/>
  <c r="N35" i="3" s="1"/>
  <c r="O32" i="3"/>
  <c r="P31" i="3"/>
  <c r="Z12" i="23"/>
  <c r="AA12" i="23"/>
  <c r="AB12" i="23"/>
  <c r="AC12" i="23"/>
  <c r="Y12" i="23"/>
  <c r="AE12" i="22"/>
  <c r="AF12" i="22"/>
  <c r="AG12" i="22"/>
  <c r="AH12" i="22"/>
  <c r="AD12" i="22"/>
  <c r="R12" i="14"/>
  <c r="S12" i="14"/>
  <c r="T12" i="14"/>
  <c r="U12" i="14"/>
  <c r="Q12" i="14"/>
  <c r="Z12" i="12"/>
  <c r="AA12" i="12"/>
  <c r="AB12" i="12"/>
  <c r="AC12" i="12"/>
  <c r="Y12" i="12"/>
  <c r="AC36" i="9"/>
  <c r="AB36" i="9"/>
  <c r="W36" i="9"/>
  <c r="X36" i="9"/>
  <c r="Y36" i="9"/>
  <c r="Z36" i="9"/>
  <c r="AA36" i="9"/>
  <c r="O36" i="9"/>
  <c r="S12" i="9"/>
  <c r="T12" i="9"/>
  <c r="U12" i="9"/>
  <c r="V12" i="9"/>
  <c r="R12" i="9"/>
  <c r="R60" i="8"/>
  <c r="S60" i="8"/>
  <c r="T60" i="8"/>
  <c r="U60" i="8"/>
  <c r="Q60" i="8"/>
  <c r="Z12" i="8"/>
  <c r="AA12" i="8"/>
  <c r="AB12" i="8"/>
  <c r="AC12" i="8"/>
  <c r="Y12" i="8"/>
  <c r="AD36" i="8"/>
  <c r="AE36" i="8"/>
  <c r="AF36" i="8"/>
  <c r="AG36" i="8"/>
  <c r="AH36" i="8"/>
  <c r="O36" i="7"/>
  <c r="P36" i="7"/>
  <c r="Q36" i="7"/>
  <c r="R36" i="7"/>
  <c r="S36" i="7"/>
  <c r="P12" i="4"/>
  <c r="Q12" i="4"/>
  <c r="O12" i="4"/>
  <c r="P12" i="3"/>
  <c r="Q12" i="3"/>
  <c r="O12" i="3"/>
  <c r="P12" i="20"/>
  <c r="Q12" i="20"/>
  <c r="R12" i="20"/>
  <c r="S12" i="20"/>
  <c r="O12" i="20"/>
  <c r="P12" i="19"/>
  <c r="Q12" i="19"/>
  <c r="R12" i="19"/>
  <c r="S12" i="19"/>
  <c r="O12" i="19"/>
  <c r="P12" i="18"/>
  <c r="Q12" i="18"/>
  <c r="R12" i="18"/>
  <c r="S12" i="18"/>
  <c r="O12" i="18"/>
  <c r="P12" i="17"/>
  <c r="Q12" i="17"/>
  <c r="R12" i="17"/>
  <c r="S12" i="17"/>
  <c r="O12" i="17"/>
  <c r="P12" i="16"/>
  <c r="Q12" i="16"/>
  <c r="R12" i="16"/>
  <c r="S12" i="16"/>
  <c r="O12" i="16"/>
  <c r="O12" i="2"/>
  <c r="P12" i="2"/>
  <c r="N12" i="2"/>
  <c r="Y7" i="23"/>
  <c r="Z7" i="23"/>
  <c r="AA7" i="23"/>
  <c r="AB7" i="23"/>
  <c r="AC7" i="23"/>
  <c r="G20" i="23"/>
  <c r="N19" i="23"/>
  <c r="N20" i="23" s="1"/>
  <c r="N21" i="23" s="1"/>
  <c r="CP14" i="23"/>
  <c r="CO14" i="23"/>
  <c r="CN14" i="23"/>
  <c r="CM14" i="23"/>
  <c r="CL14" i="23"/>
  <c r="CK14" i="23"/>
  <c r="CJ14" i="23"/>
  <c r="CI14" i="23"/>
  <c r="CH14" i="23"/>
  <c r="CG14" i="23"/>
  <c r="CF14" i="23"/>
  <c r="CE14" i="23"/>
  <c r="CD14" i="23"/>
  <c r="CC14" i="23"/>
  <c r="CB14" i="23"/>
  <c r="CA14" i="23"/>
  <c r="BZ14" i="23"/>
  <c r="BY14" i="23"/>
  <c r="BX14" i="23"/>
  <c r="BW14" i="23"/>
  <c r="BV14" i="23"/>
  <c r="BU14" i="23"/>
  <c r="BT14" i="23"/>
  <c r="BS14" i="23"/>
  <c r="BR14" i="23"/>
  <c r="BQ14" i="23"/>
  <c r="BP14" i="23"/>
  <c r="BO14" i="23"/>
  <c r="BN14" i="23"/>
  <c r="BM14" i="23"/>
  <c r="BL14" i="23"/>
  <c r="BK14" i="23"/>
  <c r="BJ14" i="23"/>
  <c r="BI14" i="23"/>
  <c r="BH14" i="23"/>
  <c r="BG14" i="23"/>
  <c r="BF14" i="23"/>
  <c r="BE14" i="23"/>
  <c r="BD14" i="23"/>
  <c r="BC14" i="23"/>
  <c r="BB14" i="23"/>
  <c r="BA14" i="23"/>
  <c r="AZ14" i="23"/>
  <c r="AY14" i="23"/>
  <c r="AT10" i="23"/>
  <c r="AU10" i="23" s="1"/>
  <c r="O10" i="23"/>
  <c r="N10" i="23"/>
  <c r="N11" i="23" s="1"/>
  <c r="C3" i="23"/>
  <c r="I63" i="8"/>
  <c r="U55" i="8"/>
  <c r="T55" i="8"/>
  <c r="S55" i="8"/>
  <c r="R55" i="8"/>
  <c r="Q55" i="8"/>
  <c r="G68" i="8"/>
  <c r="N67" i="8"/>
  <c r="CP62" i="8"/>
  <c r="CO62" i="8"/>
  <c r="CN62" i="8"/>
  <c r="CM62" i="8"/>
  <c r="CL62" i="8"/>
  <c r="CK62" i="8"/>
  <c r="CJ62" i="8"/>
  <c r="CI62" i="8"/>
  <c r="CH62" i="8"/>
  <c r="CG62" i="8"/>
  <c r="CF62" i="8"/>
  <c r="CE62" i="8"/>
  <c r="CD62" i="8"/>
  <c r="CC62" i="8"/>
  <c r="CB62" i="8"/>
  <c r="CA62" i="8"/>
  <c r="BZ62" i="8"/>
  <c r="BY62" i="8"/>
  <c r="BX62" i="8"/>
  <c r="BW62" i="8"/>
  <c r="BV62" i="8"/>
  <c r="BU62" i="8"/>
  <c r="BT62" i="8"/>
  <c r="BS62" i="8"/>
  <c r="BR62" i="8"/>
  <c r="BQ62" i="8"/>
  <c r="BP62" i="8"/>
  <c r="BO62" i="8"/>
  <c r="BN62" i="8"/>
  <c r="BM62" i="8"/>
  <c r="BL62" i="8"/>
  <c r="AT58" i="8"/>
  <c r="N58" i="8"/>
  <c r="N59" i="8" s="1"/>
  <c r="AB7" i="12"/>
  <c r="AA7" i="12"/>
  <c r="Z7" i="12"/>
  <c r="Y7" i="12"/>
  <c r="AC7" i="12"/>
  <c r="AG7" i="22"/>
  <c r="AF7" i="22"/>
  <c r="AE7" i="22"/>
  <c r="AD7" i="22"/>
  <c r="AH7" i="22"/>
  <c r="G20" i="22"/>
  <c r="N19" i="22"/>
  <c r="CP14" i="22"/>
  <c r="CO14" i="22"/>
  <c r="CN14" i="22"/>
  <c r="CM14" i="22"/>
  <c r="CL14" i="22"/>
  <c r="CK14" i="22"/>
  <c r="CJ14" i="22"/>
  <c r="CI14" i="22"/>
  <c r="CH14" i="22"/>
  <c r="CG14" i="22"/>
  <c r="CF14" i="22"/>
  <c r="CE14" i="22"/>
  <c r="CD14" i="22"/>
  <c r="CC14" i="22"/>
  <c r="CB14" i="22"/>
  <c r="CA14" i="22"/>
  <c r="BZ14" i="22"/>
  <c r="BY14" i="22"/>
  <c r="BX14" i="22"/>
  <c r="BW14" i="22"/>
  <c r="BV14" i="22"/>
  <c r="BU14" i="22"/>
  <c r="BT14" i="22"/>
  <c r="BS14" i="22"/>
  <c r="BR14" i="22"/>
  <c r="BQ14" i="22"/>
  <c r="BP14" i="22"/>
  <c r="BO14" i="22"/>
  <c r="BN14" i="22"/>
  <c r="BM14" i="22"/>
  <c r="BL14" i="22"/>
  <c r="BK14" i="22"/>
  <c r="BJ14" i="22"/>
  <c r="BI14" i="22"/>
  <c r="BH14" i="22"/>
  <c r="BG14" i="22"/>
  <c r="BF14" i="22"/>
  <c r="BE14" i="22"/>
  <c r="BD14" i="22"/>
  <c r="BC14" i="22"/>
  <c r="BB14" i="22"/>
  <c r="BA14" i="22"/>
  <c r="AZ14" i="22"/>
  <c r="AY14" i="22"/>
  <c r="AT10" i="22"/>
  <c r="AU10" i="22" s="1"/>
  <c r="O10" i="22"/>
  <c r="N10" i="22"/>
  <c r="N11" i="22" s="1"/>
  <c r="C3" i="22"/>
  <c r="Q7" i="14"/>
  <c r="R7" i="14"/>
  <c r="S7" i="14"/>
  <c r="T7" i="14"/>
  <c r="U7" i="14"/>
  <c r="Y7" i="8"/>
  <c r="Z7" i="8"/>
  <c r="AA7" i="8"/>
  <c r="AB7" i="8"/>
  <c r="AC7" i="8"/>
  <c r="AD31" i="8"/>
  <c r="AE31" i="8"/>
  <c r="AF31" i="8"/>
  <c r="AG31" i="8"/>
  <c r="AH31" i="8"/>
  <c r="AD23" i="5" l="1"/>
  <c r="AC26" i="5"/>
  <c r="AC27" i="5" s="1"/>
  <c r="AC13" i="5" s="1"/>
  <c r="AC18" i="5" s="1"/>
  <c r="AR83" i="9"/>
  <c r="AS83" i="9" s="1"/>
  <c r="AT83" i="9" s="1"/>
  <c r="AU83" i="9" s="1"/>
  <c r="AV83" i="9" s="1"/>
  <c r="AW83" i="9" s="1"/>
  <c r="AX83" i="9" s="1"/>
  <c r="AF92" i="9"/>
  <c r="AF93" i="9" s="1"/>
  <c r="AE94" i="9"/>
  <c r="AE95" i="9" s="1"/>
  <c r="AE81" i="9" s="1"/>
  <c r="AE86" i="9" s="1"/>
  <c r="AF89" i="4"/>
  <c r="AF90" i="4" s="1"/>
  <c r="AE91" i="4"/>
  <c r="AE92" i="4" s="1"/>
  <c r="AE78" i="4" s="1"/>
  <c r="AE83" i="4" s="1"/>
  <c r="AG55" i="4"/>
  <c r="AH54" i="4"/>
  <c r="X64" i="4"/>
  <c r="X65" i="4" s="1"/>
  <c r="AD35" i="14"/>
  <c r="AE34" i="14"/>
  <c r="V44" i="14"/>
  <c r="V45" i="14" s="1"/>
  <c r="AF32" i="20"/>
  <c r="AE33" i="20"/>
  <c r="W42" i="20"/>
  <c r="W43" i="20" s="1"/>
  <c r="W42" i="2"/>
  <c r="W43" i="2" s="1"/>
  <c r="V44" i="2"/>
  <c r="V45" i="2" s="1"/>
  <c r="V31" i="2" s="1"/>
  <c r="V36" i="2" s="1"/>
  <c r="AG33" i="2"/>
  <c r="AH32" i="2"/>
  <c r="AD59" i="9"/>
  <c r="AE58" i="9"/>
  <c r="W68" i="9"/>
  <c r="W69" i="9" s="1"/>
  <c r="AD33" i="4"/>
  <c r="AE32" i="4"/>
  <c r="W42" i="4"/>
  <c r="W43" i="4" s="1"/>
  <c r="P32" i="3"/>
  <c r="Q31" i="3"/>
  <c r="O41" i="3"/>
  <c r="O42" i="3" s="1"/>
  <c r="AV10" i="23"/>
  <c r="N22" i="23"/>
  <c r="N23" i="23" s="1"/>
  <c r="N9" i="23" s="1"/>
  <c r="N14" i="23" s="1"/>
  <c r="O19" i="23"/>
  <c r="O11" i="23"/>
  <c r="P10" i="23"/>
  <c r="AU58" i="8"/>
  <c r="O58" i="8"/>
  <c r="N68" i="8"/>
  <c r="N69" i="8" s="1"/>
  <c r="AV10" i="22"/>
  <c r="O11" i="22"/>
  <c r="P10" i="22"/>
  <c r="N20" i="22"/>
  <c r="N21" i="22" s="1"/>
  <c r="O19" i="22" s="1"/>
  <c r="AD24" i="5" l="1"/>
  <c r="AD25" i="5" s="1"/>
  <c r="AG91" i="9"/>
  <c r="AF94" i="9"/>
  <c r="AF95" i="9" s="1"/>
  <c r="AF81" i="9" s="1"/>
  <c r="AF86" i="9" s="1"/>
  <c r="AG88" i="4"/>
  <c r="AF91" i="4"/>
  <c r="AF92" i="4" s="1"/>
  <c r="AF78" i="4" s="1"/>
  <c r="AF83" i="4" s="1"/>
  <c r="Y63" i="4"/>
  <c r="X66" i="4"/>
  <c r="X67" i="4" s="1"/>
  <c r="X53" i="4" s="1"/>
  <c r="X58" i="4" s="1"/>
  <c r="AI54" i="4"/>
  <c r="AH55" i="4"/>
  <c r="W43" i="14"/>
  <c r="V46" i="14"/>
  <c r="V47" i="14" s="1"/>
  <c r="V33" i="14" s="1"/>
  <c r="V38" i="14" s="1"/>
  <c r="AE35" i="14"/>
  <c r="AF34" i="14"/>
  <c r="X41" i="20"/>
  <c r="W44" i="20"/>
  <c r="W45" i="20" s="1"/>
  <c r="W31" i="20" s="1"/>
  <c r="W36" i="20" s="1"/>
  <c r="AG32" i="20"/>
  <c r="AF33" i="20"/>
  <c r="X41" i="2"/>
  <c r="W44" i="2"/>
  <c r="W45" i="2" s="1"/>
  <c r="W31" i="2" s="1"/>
  <c r="W36" i="2" s="1"/>
  <c r="AH33" i="2"/>
  <c r="AI32" i="2"/>
  <c r="X67" i="9"/>
  <c r="W70" i="9"/>
  <c r="W71" i="9" s="1"/>
  <c r="W57" i="9" s="1"/>
  <c r="W62" i="9" s="1"/>
  <c r="AF58" i="9"/>
  <c r="AE59" i="9"/>
  <c r="X41" i="4"/>
  <c r="W44" i="4"/>
  <c r="W45" i="4" s="1"/>
  <c r="W31" i="4" s="1"/>
  <c r="W36" i="4" s="1"/>
  <c r="AE33" i="4"/>
  <c r="AF32" i="4"/>
  <c r="P40" i="3"/>
  <c r="O43" i="3"/>
  <c r="O44" i="3" s="1"/>
  <c r="O30" i="3" s="1"/>
  <c r="O35" i="3" s="1"/>
  <c r="Q32" i="3"/>
  <c r="R31" i="3"/>
  <c r="P11" i="23"/>
  <c r="Q10" i="23"/>
  <c r="O21" i="23"/>
  <c r="P19" i="23" s="1"/>
  <c r="O20" i="23"/>
  <c r="AW10" i="23"/>
  <c r="O67" i="8"/>
  <c r="N70" i="8"/>
  <c r="N71" i="8" s="1"/>
  <c r="N57" i="8" s="1"/>
  <c r="N62" i="8" s="1"/>
  <c r="AV58" i="8"/>
  <c r="O59" i="8"/>
  <c r="P58" i="8"/>
  <c r="N22" i="22"/>
  <c r="N23" i="22" s="1"/>
  <c r="N9" i="22" s="1"/>
  <c r="N14" i="22" s="1"/>
  <c r="P11" i="22"/>
  <c r="Q10" i="22"/>
  <c r="O20" i="22"/>
  <c r="O21" i="22" s="1"/>
  <c r="AW10" i="22"/>
  <c r="G20" i="20"/>
  <c r="N19" i="20"/>
  <c r="N20" i="20"/>
  <c r="N21" i="20"/>
  <c r="AU10" i="20"/>
  <c r="AT10" i="20"/>
  <c r="N10" i="20"/>
  <c r="N11" i="20"/>
  <c r="C3" i="20"/>
  <c r="G20" i="19"/>
  <c r="N19" i="19"/>
  <c r="N20" i="19"/>
  <c r="N21" i="19"/>
  <c r="AU10" i="19"/>
  <c r="AT10" i="19"/>
  <c r="N10" i="19"/>
  <c r="N11" i="19"/>
  <c r="C3" i="19"/>
  <c r="G20" i="18"/>
  <c r="N19" i="18"/>
  <c r="N20" i="18"/>
  <c r="AV10" i="18"/>
  <c r="AU10" i="18"/>
  <c r="AT10" i="18"/>
  <c r="N10" i="18"/>
  <c r="N11" i="18"/>
  <c r="C3" i="18"/>
  <c r="G20" i="17"/>
  <c r="N19" i="17"/>
  <c r="N11" i="17"/>
  <c r="AV10" i="17"/>
  <c r="AW10" i="17"/>
  <c r="AU10" i="17"/>
  <c r="AT10" i="17"/>
  <c r="O10" i="17"/>
  <c r="P10" i="17"/>
  <c r="N10" i="17"/>
  <c r="C3" i="17"/>
  <c r="G20" i="16"/>
  <c r="N19" i="16"/>
  <c r="N11" i="16"/>
  <c r="AT10" i="16"/>
  <c r="AU10" i="16"/>
  <c r="O10" i="16"/>
  <c r="P10" i="16"/>
  <c r="N10" i="16"/>
  <c r="C3" i="16"/>
  <c r="N21" i="18"/>
  <c r="O19" i="18"/>
  <c r="N22" i="20"/>
  <c r="N23" i="20"/>
  <c r="N9" i="20"/>
  <c r="N14" i="20"/>
  <c r="O19" i="20"/>
  <c r="O10" i="20"/>
  <c r="AV10" i="20"/>
  <c r="N22" i="19"/>
  <c r="N23" i="19"/>
  <c r="N9" i="19"/>
  <c r="N14" i="19"/>
  <c r="O19" i="19"/>
  <c r="O10" i="19"/>
  <c r="AV10" i="19"/>
  <c r="O10" i="18"/>
  <c r="N22" i="18"/>
  <c r="N23" i="18"/>
  <c r="N9" i="18"/>
  <c r="N14" i="18"/>
  <c r="AW10" i="18"/>
  <c r="P11" i="17"/>
  <c r="Q10" i="17"/>
  <c r="AX10" i="17"/>
  <c r="O11" i="17"/>
  <c r="N20" i="17"/>
  <c r="N21" i="17"/>
  <c r="Q10" i="16"/>
  <c r="O11" i="16"/>
  <c r="P11" i="16"/>
  <c r="AV10" i="16"/>
  <c r="N20" i="16"/>
  <c r="N21" i="16"/>
  <c r="G20" i="14"/>
  <c r="N19" i="14"/>
  <c r="CP14" i="14"/>
  <c r="CO14" i="14"/>
  <c r="CN14" i="14"/>
  <c r="CM14" i="14"/>
  <c r="CL14" i="14"/>
  <c r="CK14" i="14"/>
  <c r="CJ14" i="14"/>
  <c r="CI14" i="14"/>
  <c r="CH14" i="14"/>
  <c r="CG14" i="14"/>
  <c r="CF14" i="14"/>
  <c r="CE14" i="14"/>
  <c r="CD14" i="14"/>
  <c r="CC14" i="14"/>
  <c r="CB14" i="14"/>
  <c r="CA14" i="14"/>
  <c r="BZ14" i="14"/>
  <c r="BY14" i="14"/>
  <c r="BX14" i="14"/>
  <c r="BW14" i="14"/>
  <c r="BV14" i="14"/>
  <c r="BU14" i="14"/>
  <c r="BT14" i="14"/>
  <c r="BS14" i="14"/>
  <c r="BR14" i="14"/>
  <c r="BQ14" i="14"/>
  <c r="BP14" i="14"/>
  <c r="BO14" i="14"/>
  <c r="BN14" i="14"/>
  <c r="BM14" i="14"/>
  <c r="BL14" i="14"/>
  <c r="BK14" i="14"/>
  <c r="BJ14" i="14"/>
  <c r="BI14" i="14"/>
  <c r="BH14" i="14"/>
  <c r="BG14" i="14"/>
  <c r="BF14" i="14"/>
  <c r="BE14" i="14"/>
  <c r="BD14" i="14"/>
  <c r="BC14" i="14"/>
  <c r="BB14" i="14"/>
  <c r="BA14" i="14"/>
  <c r="AZ14" i="14"/>
  <c r="AY14" i="14"/>
  <c r="AT10" i="14"/>
  <c r="AU10" i="14"/>
  <c r="N10" i="14"/>
  <c r="N11" i="14"/>
  <c r="C3" i="14"/>
  <c r="O19" i="17"/>
  <c r="O20" i="17"/>
  <c r="N22" i="17"/>
  <c r="N23" i="17"/>
  <c r="N9" i="17"/>
  <c r="N14" i="17"/>
  <c r="AW10" i="20"/>
  <c r="O11" i="20"/>
  <c r="P10" i="20"/>
  <c r="O20" i="20"/>
  <c r="O21" i="20"/>
  <c r="AW10" i="19"/>
  <c r="P10" i="19"/>
  <c r="O11" i="19"/>
  <c r="O20" i="19"/>
  <c r="O21" i="19"/>
  <c r="P19" i="19"/>
  <c r="AX10" i="18"/>
  <c r="O20" i="18"/>
  <c r="O21" i="18"/>
  <c r="O11" i="18"/>
  <c r="P10" i="18"/>
  <c r="AY10" i="17"/>
  <c r="Q11" i="17"/>
  <c r="R10" i="17"/>
  <c r="O19" i="16"/>
  <c r="N22" i="16"/>
  <c r="N23" i="16"/>
  <c r="N9" i="16"/>
  <c r="N14" i="16"/>
  <c r="AW10" i="16"/>
  <c r="Q11" i="16"/>
  <c r="R10" i="16"/>
  <c r="O10" i="14"/>
  <c r="P10" i="14"/>
  <c r="Q10" i="14"/>
  <c r="R10" i="14"/>
  <c r="N20" i="14"/>
  <c r="N21" i="14"/>
  <c r="AV10" i="14"/>
  <c r="O21" i="17"/>
  <c r="P19" i="17"/>
  <c r="P20" i="17"/>
  <c r="P21" i="17"/>
  <c r="P19" i="20"/>
  <c r="O22" i="20"/>
  <c r="O23" i="20"/>
  <c r="O9" i="20"/>
  <c r="O14" i="20"/>
  <c r="AX10" i="20"/>
  <c r="P11" i="20"/>
  <c r="Q10" i="20"/>
  <c r="P20" i="19"/>
  <c r="P21" i="19"/>
  <c r="O22" i="19"/>
  <c r="O23" i="19"/>
  <c r="O9" i="19"/>
  <c r="O14" i="19"/>
  <c r="P11" i="19"/>
  <c r="Q10" i="19"/>
  <c r="AX10" i="19"/>
  <c r="P19" i="18"/>
  <c r="O22" i="18"/>
  <c r="O23" i="18"/>
  <c r="O9" i="18"/>
  <c r="O14" i="18"/>
  <c r="P11" i="18"/>
  <c r="Q10" i="18"/>
  <c r="AY10" i="18"/>
  <c r="R11" i="17"/>
  <c r="S10" i="17"/>
  <c r="O20" i="16"/>
  <c r="O21" i="16"/>
  <c r="S10" i="16"/>
  <c r="R11" i="16"/>
  <c r="AX10" i="16"/>
  <c r="N22" i="14"/>
  <c r="N23" i="14"/>
  <c r="N9" i="14"/>
  <c r="N14" i="14"/>
  <c r="O19" i="14"/>
  <c r="O20" i="14"/>
  <c r="O11" i="14"/>
  <c r="P11" i="14"/>
  <c r="Q11" i="14"/>
  <c r="R11" i="14"/>
  <c r="AW10" i="14"/>
  <c r="S10" i="14"/>
  <c r="O22" i="17"/>
  <c r="O23" i="17"/>
  <c r="O9" i="17"/>
  <c r="O14" i="17"/>
  <c r="AY10" i="20"/>
  <c r="P20" i="20"/>
  <c r="P21" i="20"/>
  <c r="R10" i="20"/>
  <c r="Q11" i="20"/>
  <c r="Q19" i="19"/>
  <c r="P22" i="19"/>
  <c r="P23" i="19"/>
  <c r="P9" i="19"/>
  <c r="P14" i="19"/>
  <c r="AY10" i="19"/>
  <c r="R10" i="19"/>
  <c r="Q11" i="19"/>
  <c r="P20" i="18"/>
  <c r="P21" i="18"/>
  <c r="Q19" i="18"/>
  <c r="R10" i="18"/>
  <c r="Q11" i="18"/>
  <c r="Q19" i="17"/>
  <c r="P22" i="17"/>
  <c r="P23" i="17"/>
  <c r="P9" i="17"/>
  <c r="P14" i="17"/>
  <c r="S11" i="17"/>
  <c r="T10" i="17"/>
  <c r="P19" i="16"/>
  <c r="O22" i="16"/>
  <c r="O23" i="16"/>
  <c r="O9" i="16"/>
  <c r="O14" i="16"/>
  <c r="T10" i="16"/>
  <c r="S11" i="16"/>
  <c r="AY10" i="16"/>
  <c r="O21" i="14"/>
  <c r="S11" i="14"/>
  <c r="T10" i="14"/>
  <c r="AX10" i="14"/>
  <c r="Q19" i="20"/>
  <c r="P22" i="20"/>
  <c r="P23" i="20"/>
  <c r="P9" i="20"/>
  <c r="P14" i="20"/>
  <c r="R11" i="20"/>
  <c r="S10" i="20"/>
  <c r="Q20" i="19"/>
  <c r="Q21" i="19"/>
  <c r="S10" i="19"/>
  <c r="R11" i="19"/>
  <c r="Q20" i="18"/>
  <c r="Q21" i="18"/>
  <c r="R19" i="18"/>
  <c r="S10" i="18"/>
  <c r="R11" i="18"/>
  <c r="P22" i="18"/>
  <c r="P23" i="18"/>
  <c r="P9" i="18"/>
  <c r="P14" i="18"/>
  <c r="U10" i="17"/>
  <c r="T11" i="17"/>
  <c r="Q20" i="17"/>
  <c r="Q21" i="17"/>
  <c r="R19" i="17"/>
  <c r="P20" i="16"/>
  <c r="P21" i="16"/>
  <c r="U10" i="16"/>
  <c r="T11" i="16"/>
  <c r="P19" i="14"/>
  <c r="P20" i="14"/>
  <c r="P21" i="14"/>
  <c r="O22" i="14"/>
  <c r="O23" i="14"/>
  <c r="O9" i="14"/>
  <c r="O14" i="14"/>
  <c r="Q19" i="14"/>
  <c r="Q20" i="14" s="1"/>
  <c r="U10" i="14"/>
  <c r="T11" i="14"/>
  <c r="Q20" i="20"/>
  <c r="Q21" i="20"/>
  <c r="S11" i="20"/>
  <c r="T10" i="20"/>
  <c r="R19" i="19"/>
  <c r="Q22" i="19"/>
  <c r="Q23" i="19"/>
  <c r="Q9" i="19"/>
  <c r="Q14" i="19"/>
  <c r="S11" i="19"/>
  <c r="T10" i="19"/>
  <c r="R20" i="18"/>
  <c r="R21" i="18"/>
  <c r="Q22" i="18"/>
  <c r="Q23" i="18"/>
  <c r="Q9" i="18"/>
  <c r="Q14" i="18"/>
  <c r="S11" i="18"/>
  <c r="T10" i="18"/>
  <c r="R20" i="17"/>
  <c r="R21" i="17"/>
  <c r="Q22" i="17"/>
  <c r="Q23" i="17"/>
  <c r="Q9" i="17"/>
  <c r="Q14" i="17"/>
  <c r="V10" i="17"/>
  <c r="U11" i="17"/>
  <c r="Q19" i="16"/>
  <c r="P22" i="16"/>
  <c r="P23" i="16"/>
  <c r="P9" i="16"/>
  <c r="P14" i="16"/>
  <c r="V10" i="16"/>
  <c r="U11" i="16"/>
  <c r="P22" i="14"/>
  <c r="P23" i="14"/>
  <c r="P9" i="14"/>
  <c r="P14" i="14"/>
  <c r="V10" i="14"/>
  <c r="U11" i="14"/>
  <c r="R19" i="20"/>
  <c r="Q22" i="20"/>
  <c r="Q23" i="20"/>
  <c r="Q9" i="20"/>
  <c r="Q14" i="20"/>
  <c r="U10" i="20"/>
  <c r="T11" i="20"/>
  <c r="R20" i="19"/>
  <c r="R21" i="19"/>
  <c r="U10" i="19"/>
  <c r="T11" i="19"/>
  <c r="S19" i="18"/>
  <c r="R22" i="18"/>
  <c r="R23" i="18"/>
  <c r="R9" i="18"/>
  <c r="R14" i="18"/>
  <c r="U10" i="18"/>
  <c r="T11" i="18"/>
  <c r="S19" i="17"/>
  <c r="R22" i="17"/>
  <c r="R23" i="17"/>
  <c r="R9" i="17"/>
  <c r="R14" i="17"/>
  <c r="W10" i="17"/>
  <c r="V11" i="17"/>
  <c r="Q20" i="16"/>
  <c r="Q21" i="16"/>
  <c r="V11" i="16"/>
  <c r="W10" i="16"/>
  <c r="W10" i="14"/>
  <c r="V11" i="14"/>
  <c r="R20" i="20"/>
  <c r="R21" i="20"/>
  <c r="U11" i="20"/>
  <c r="V10" i="20"/>
  <c r="S19" i="19"/>
  <c r="R22" i="19"/>
  <c r="R23" i="19"/>
  <c r="R9" i="19"/>
  <c r="R14" i="19"/>
  <c r="U11" i="19"/>
  <c r="V10" i="19"/>
  <c r="U11" i="18"/>
  <c r="V10" i="18"/>
  <c r="S20" i="18"/>
  <c r="S21" i="18"/>
  <c r="S20" i="17"/>
  <c r="S21" i="17"/>
  <c r="X10" i="17"/>
  <c r="W11" i="17"/>
  <c r="R19" i="16"/>
  <c r="Q22" i="16"/>
  <c r="Q23" i="16"/>
  <c r="Q9" i="16"/>
  <c r="Q14" i="16"/>
  <c r="W11" i="16"/>
  <c r="X10" i="16"/>
  <c r="W11" i="14"/>
  <c r="X10" i="14"/>
  <c r="S19" i="20"/>
  <c r="R22" i="20"/>
  <c r="R23" i="20"/>
  <c r="R9" i="20"/>
  <c r="R14" i="20"/>
  <c r="V11" i="20"/>
  <c r="W10" i="20"/>
  <c r="S20" i="19"/>
  <c r="S21" i="19"/>
  <c r="V11" i="19"/>
  <c r="W10" i="19"/>
  <c r="T19" i="18"/>
  <c r="S22" i="18"/>
  <c r="S23" i="18"/>
  <c r="S9" i="18"/>
  <c r="S14" i="18"/>
  <c r="V11" i="18"/>
  <c r="W10" i="18"/>
  <c r="T19" i="17"/>
  <c r="S22" i="17"/>
  <c r="S23" i="17"/>
  <c r="S9" i="17"/>
  <c r="S14" i="17"/>
  <c r="X11" i="17"/>
  <c r="Y10" i="17"/>
  <c r="R20" i="16"/>
  <c r="R21" i="16"/>
  <c r="S19" i="16"/>
  <c r="X11" i="16"/>
  <c r="Y10" i="16"/>
  <c r="X11" i="14"/>
  <c r="Y10" i="14"/>
  <c r="N45" i="8"/>
  <c r="O43" i="8"/>
  <c r="G44" i="8"/>
  <c r="N43" i="8"/>
  <c r="N44" i="8"/>
  <c r="CP38" i="8"/>
  <c r="CO38" i="8"/>
  <c r="CN38" i="8"/>
  <c r="CM38" i="8"/>
  <c r="CL38" i="8"/>
  <c r="CK38" i="8"/>
  <c r="CJ38" i="8"/>
  <c r="CI38" i="8"/>
  <c r="CH38" i="8"/>
  <c r="CG38" i="8"/>
  <c r="CF38" i="8"/>
  <c r="CE38" i="8"/>
  <c r="CD38" i="8"/>
  <c r="CC38" i="8"/>
  <c r="CB38" i="8"/>
  <c r="CA38" i="8"/>
  <c r="BZ38" i="8"/>
  <c r="BY38" i="8"/>
  <c r="BX38" i="8"/>
  <c r="BW38" i="8"/>
  <c r="BV38" i="8"/>
  <c r="BU38" i="8"/>
  <c r="BT38" i="8"/>
  <c r="BS38" i="8"/>
  <c r="BR38" i="8"/>
  <c r="BQ38" i="8"/>
  <c r="BP38" i="8"/>
  <c r="BO38" i="8"/>
  <c r="BN38" i="8"/>
  <c r="BM38" i="8"/>
  <c r="BL38" i="8"/>
  <c r="AT34" i="8"/>
  <c r="N34" i="8"/>
  <c r="N35" i="8"/>
  <c r="G44" i="9"/>
  <c r="N43" i="9"/>
  <c r="CP38" i="9"/>
  <c r="CO38" i="9"/>
  <c r="CN38" i="9"/>
  <c r="CM38" i="9"/>
  <c r="CL38" i="9"/>
  <c r="CK38" i="9"/>
  <c r="CJ38" i="9"/>
  <c r="CI38" i="9"/>
  <c r="CH38" i="9"/>
  <c r="CG38" i="9"/>
  <c r="CF38" i="9"/>
  <c r="CE38" i="9"/>
  <c r="CD38" i="9"/>
  <c r="CC38" i="9"/>
  <c r="CB38" i="9"/>
  <c r="CA38" i="9"/>
  <c r="BZ38" i="9"/>
  <c r="BY38" i="9"/>
  <c r="BX38" i="9"/>
  <c r="BW38" i="9"/>
  <c r="BV38" i="9"/>
  <c r="BU38" i="9"/>
  <c r="BT38" i="9"/>
  <c r="BS38" i="9"/>
  <c r="BR38" i="9"/>
  <c r="BQ38" i="9"/>
  <c r="BP38" i="9"/>
  <c r="BO38" i="9"/>
  <c r="BN38" i="9"/>
  <c r="BM38" i="9"/>
  <c r="BL38" i="9"/>
  <c r="BK38" i="9"/>
  <c r="BJ38" i="9"/>
  <c r="BI38" i="9"/>
  <c r="BH38" i="9"/>
  <c r="BG38" i="9"/>
  <c r="BF38" i="9"/>
  <c r="BE38" i="9"/>
  <c r="BD38" i="9"/>
  <c r="BC38" i="9"/>
  <c r="BB38" i="9"/>
  <c r="BA38" i="9"/>
  <c r="AZ38" i="9"/>
  <c r="AY38" i="9"/>
  <c r="AU34" i="9"/>
  <c r="AV34" i="9"/>
  <c r="AT34" i="9"/>
  <c r="N34" i="9"/>
  <c r="N35" i="9"/>
  <c r="G44" i="7"/>
  <c r="N43" i="7"/>
  <c r="CP38" i="7"/>
  <c r="CO38" i="7"/>
  <c r="CN38" i="7"/>
  <c r="CM38" i="7"/>
  <c r="CL38" i="7"/>
  <c r="CK38" i="7"/>
  <c r="CJ38" i="7"/>
  <c r="CI38" i="7"/>
  <c r="CH38" i="7"/>
  <c r="CG38" i="7"/>
  <c r="CF38" i="7"/>
  <c r="CE38" i="7"/>
  <c r="CD38" i="7"/>
  <c r="CC38" i="7"/>
  <c r="CB38" i="7"/>
  <c r="CA38" i="7"/>
  <c r="BZ38" i="7"/>
  <c r="BY38" i="7"/>
  <c r="BX38" i="7"/>
  <c r="BW38" i="7"/>
  <c r="BV38" i="7"/>
  <c r="BU38" i="7"/>
  <c r="BT38" i="7"/>
  <c r="BS38" i="7"/>
  <c r="BR38" i="7"/>
  <c r="BQ38" i="7"/>
  <c r="BP38" i="7"/>
  <c r="BO38" i="7"/>
  <c r="BN38" i="7"/>
  <c r="BM38" i="7"/>
  <c r="BL38" i="7"/>
  <c r="BK38" i="7"/>
  <c r="BJ38" i="7"/>
  <c r="BI38" i="7"/>
  <c r="BH38" i="7"/>
  <c r="BG38" i="7"/>
  <c r="BF38" i="7"/>
  <c r="BE38" i="7"/>
  <c r="AT34" i="7"/>
  <c r="N34" i="7"/>
  <c r="N35" i="7" s="1"/>
  <c r="W11" i="20"/>
  <c r="X10" i="20"/>
  <c r="S20" i="20"/>
  <c r="S21" i="20"/>
  <c r="T19" i="19"/>
  <c r="S22" i="19"/>
  <c r="S23" i="19"/>
  <c r="S9" i="19"/>
  <c r="S14" i="19"/>
  <c r="X10" i="19"/>
  <c r="W11" i="19"/>
  <c r="W11" i="18"/>
  <c r="X10" i="18"/>
  <c r="T20" i="18"/>
  <c r="T21" i="18"/>
  <c r="Y11" i="17"/>
  <c r="Z10" i="17"/>
  <c r="T20" i="17"/>
  <c r="T21" i="17"/>
  <c r="Y11" i="16"/>
  <c r="Z10" i="16"/>
  <c r="R22" i="16"/>
  <c r="R23" i="16"/>
  <c r="R9" i="16"/>
  <c r="R14" i="16"/>
  <c r="S20" i="16"/>
  <c r="S21" i="16"/>
  <c r="T19" i="16"/>
  <c r="Y11" i="14"/>
  <c r="Z10" i="14"/>
  <c r="O45" i="8"/>
  <c r="P43" i="8"/>
  <c r="N46" i="8"/>
  <c r="N47" i="8"/>
  <c r="N33" i="8"/>
  <c r="N38" i="8"/>
  <c r="AU34" i="8"/>
  <c r="O44" i="8"/>
  <c r="O34" i="8"/>
  <c r="O34" i="9"/>
  <c r="AW34" i="9"/>
  <c r="AU34" i="7"/>
  <c r="AV34" i="7" s="1"/>
  <c r="T19" i="20"/>
  <c r="S22" i="20"/>
  <c r="S23" i="20"/>
  <c r="S9" i="20"/>
  <c r="S14" i="20"/>
  <c r="X11" i="20"/>
  <c r="Y10" i="20"/>
  <c r="X11" i="19"/>
  <c r="Y10" i="19"/>
  <c r="T20" i="19"/>
  <c r="T21" i="19"/>
  <c r="U19" i="18"/>
  <c r="T22" i="18"/>
  <c r="T23" i="18"/>
  <c r="T9" i="18"/>
  <c r="T14" i="18"/>
  <c r="X11" i="18"/>
  <c r="Y10" i="18"/>
  <c r="U19" i="17"/>
  <c r="T22" i="17"/>
  <c r="T23" i="17"/>
  <c r="T9" i="17"/>
  <c r="T14" i="17"/>
  <c r="Z11" i="17"/>
  <c r="AA10" i="17"/>
  <c r="S22" i="16"/>
  <c r="S23" i="16"/>
  <c r="S9" i="16"/>
  <c r="S14" i="16"/>
  <c r="Z11" i="16"/>
  <c r="AA10" i="16"/>
  <c r="T20" i="16"/>
  <c r="T21" i="16"/>
  <c r="Z11" i="14"/>
  <c r="AA10" i="14"/>
  <c r="O46" i="8"/>
  <c r="O47" i="8"/>
  <c r="O33" i="8"/>
  <c r="O38" i="8"/>
  <c r="AV34" i="8"/>
  <c r="P44" i="8"/>
  <c r="P45" i="8"/>
  <c r="Q43" i="8"/>
  <c r="P34" i="8"/>
  <c r="O35" i="8"/>
  <c r="P34" i="9"/>
  <c r="O35" i="9"/>
  <c r="AX34" i="9"/>
  <c r="Z10" i="20"/>
  <c r="Y11" i="20"/>
  <c r="T20" i="20"/>
  <c r="T21" i="20"/>
  <c r="U19" i="19"/>
  <c r="T22" i="19"/>
  <c r="T23" i="19"/>
  <c r="T9" i="19"/>
  <c r="T14" i="19"/>
  <c r="Z10" i="19"/>
  <c r="Y11" i="19"/>
  <c r="Y11" i="18"/>
  <c r="Z10" i="18"/>
  <c r="U20" i="18"/>
  <c r="U21" i="18"/>
  <c r="AA11" i="17"/>
  <c r="AB10" i="17"/>
  <c r="U20" i="17"/>
  <c r="U21" i="17"/>
  <c r="U19" i="16"/>
  <c r="T22" i="16"/>
  <c r="T23" i="16"/>
  <c r="T9" i="16"/>
  <c r="T14" i="16"/>
  <c r="AB10" i="16"/>
  <c r="AA11" i="16"/>
  <c r="AA11" i="14"/>
  <c r="AB10" i="14"/>
  <c r="Q34" i="8"/>
  <c r="P35" i="8"/>
  <c r="AW34" i="8"/>
  <c r="Q44" i="8"/>
  <c r="Q45" i="8"/>
  <c r="P46" i="8"/>
  <c r="P47" i="8"/>
  <c r="P33" i="8"/>
  <c r="P38" i="8"/>
  <c r="Q34" i="9"/>
  <c r="P35" i="9"/>
  <c r="U19" i="20"/>
  <c r="T22" i="20"/>
  <c r="T23" i="20"/>
  <c r="T9" i="20"/>
  <c r="T14" i="20"/>
  <c r="AA10" i="20"/>
  <c r="Z11" i="20"/>
  <c r="AA10" i="19"/>
  <c r="Z11" i="19"/>
  <c r="U20" i="19"/>
  <c r="U21" i="19"/>
  <c r="V19" i="18"/>
  <c r="U22" i="18"/>
  <c r="U23" i="18"/>
  <c r="U9" i="18"/>
  <c r="U14" i="18"/>
  <c r="AA10" i="18"/>
  <c r="Z11" i="18"/>
  <c r="V19" i="17"/>
  <c r="U22" i="17"/>
  <c r="U23" i="17"/>
  <c r="U9" i="17"/>
  <c r="U14" i="17"/>
  <c r="AC10" i="17"/>
  <c r="AB11" i="17"/>
  <c r="AC10" i="16"/>
  <c r="AB11" i="16"/>
  <c r="U20" i="16"/>
  <c r="U21" i="16"/>
  <c r="AC10" i="14"/>
  <c r="AB11" i="14"/>
  <c r="R43" i="8"/>
  <c r="Q46" i="8"/>
  <c r="Q47" i="8"/>
  <c r="Q33" i="8"/>
  <c r="Q38" i="8"/>
  <c r="R34" i="8"/>
  <c r="Q35" i="8"/>
  <c r="AX34" i="8"/>
  <c r="Q35" i="9"/>
  <c r="R34" i="9"/>
  <c r="N19" i="12"/>
  <c r="N20" i="12" s="1"/>
  <c r="G20" i="12"/>
  <c r="N10" i="12"/>
  <c r="O10" i="12" s="1"/>
  <c r="AT10" i="12"/>
  <c r="AU10" i="12" s="1"/>
  <c r="N11" i="12"/>
  <c r="AY14" i="12"/>
  <c r="AZ14" i="12"/>
  <c r="BA14" i="12"/>
  <c r="BB14" i="12"/>
  <c r="BC14" i="12"/>
  <c r="BD14" i="12"/>
  <c r="BE14" i="12"/>
  <c r="BF14" i="12"/>
  <c r="BG14" i="12"/>
  <c r="BH14" i="12"/>
  <c r="BI14" i="12"/>
  <c r="BJ14" i="12"/>
  <c r="BK14" i="12"/>
  <c r="BL14" i="12"/>
  <c r="BM14" i="12"/>
  <c r="BN14" i="12"/>
  <c r="BO14" i="12"/>
  <c r="BP14" i="12"/>
  <c r="BQ14" i="12"/>
  <c r="BR14" i="12"/>
  <c r="BS14" i="12"/>
  <c r="BT14" i="12"/>
  <c r="BU14" i="12"/>
  <c r="BV14" i="12"/>
  <c r="BW14" i="12"/>
  <c r="BX14" i="12"/>
  <c r="BY14" i="12"/>
  <c r="BZ14" i="12"/>
  <c r="CA14" i="12"/>
  <c r="CB14" i="12"/>
  <c r="CC14" i="12"/>
  <c r="CD14" i="12"/>
  <c r="CE14" i="12"/>
  <c r="CF14" i="12"/>
  <c r="CG14" i="12"/>
  <c r="CH14" i="12"/>
  <c r="CI14" i="12"/>
  <c r="CJ14" i="12"/>
  <c r="CK14" i="12"/>
  <c r="CL14" i="12"/>
  <c r="CM14" i="12"/>
  <c r="CN14" i="12"/>
  <c r="CO14" i="12"/>
  <c r="CP14" i="12"/>
  <c r="C3" i="12"/>
  <c r="P10" i="2"/>
  <c r="O10" i="2"/>
  <c r="N10" i="2"/>
  <c r="AA11" i="20"/>
  <c r="AB10" i="20"/>
  <c r="U20" i="20"/>
  <c r="U21" i="20"/>
  <c r="V19" i="19"/>
  <c r="U22" i="19"/>
  <c r="U23" i="19"/>
  <c r="U9" i="19"/>
  <c r="U14" i="19"/>
  <c r="AA11" i="19"/>
  <c r="AB10" i="19"/>
  <c r="V20" i="18"/>
  <c r="V21" i="18"/>
  <c r="AA11" i="18"/>
  <c r="AB10" i="18"/>
  <c r="AD10" i="17"/>
  <c r="AC11" i="17"/>
  <c r="V20" i="17"/>
  <c r="V21" i="17"/>
  <c r="V19" i="16"/>
  <c r="U22" i="16"/>
  <c r="U23" i="16"/>
  <c r="U9" i="16"/>
  <c r="U14" i="16"/>
  <c r="AD10" i="16"/>
  <c r="AC11" i="16"/>
  <c r="AD10" i="14"/>
  <c r="AC11" i="14"/>
  <c r="R35" i="8"/>
  <c r="S34" i="8"/>
  <c r="AY34" i="8"/>
  <c r="R44" i="8"/>
  <c r="R45" i="8"/>
  <c r="R35" i="9"/>
  <c r="S34" i="9"/>
  <c r="V12" i="7"/>
  <c r="V19" i="20"/>
  <c r="U22" i="20"/>
  <c r="U23" i="20"/>
  <c r="U9" i="20"/>
  <c r="U14" i="20"/>
  <c r="AC10" i="20"/>
  <c r="AB11" i="20"/>
  <c r="AC10" i="19"/>
  <c r="AB11" i="19"/>
  <c r="V20" i="19"/>
  <c r="V21" i="19"/>
  <c r="W19" i="18"/>
  <c r="V22" i="18"/>
  <c r="V23" i="18"/>
  <c r="V9" i="18"/>
  <c r="V14" i="18"/>
  <c r="AC10" i="18"/>
  <c r="AB11" i="18"/>
  <c r="W19" i="17"/>
  <c r="V22" i="17"/>
  <c r="V23" i="17"/>
  <c r="V9" i="17"/>
  <c r="V14" i="17"/>
  <c r="AE10" i="17"/>
  <c r="AD11" i="17"/>
  <c r="V20" i="16"/>
  <c r="V21" i="16"/>
  <c r="AE10" i="16"/>
  <c r="AD11" i="16"/>
  <c r="AE10" i="14"/>
  <c r="AD11" i="14"/>
  <c r="S43" i="8"/>
  <c r="R46" i="8"/>
  <c r="R47" i="8"/>
  <c r="R33" i="8"/>
  <c r="R38" i="8"/>
  <c r="AZ34" i="8"/>
  <c r="S35" i="8"/>
  <c r="T34" i="8"/>
  <c r="S35" i="9"/>
  <c r="T34" i="9"/>
  <c r="V20" i="20"/>
  <c r="V21" i="20"/>
  <c r="W19" i="20"/>
  <c r="AC11" i="20"/>
  <c r="AD10" i="20"/>
  <c r="W19" i="19"/>
  <c r="V22" i="19"/>
  <c r="V23" i="19"/>
  <c r="V9" i="19"/>
  <c r="V14" i="19"/>
  <c r="AC11" i="19"/>
  <c r="AD10" i="19"/>
  <c r="W20" i="18"/>
  <c r="W21" i="18"/>
  <c r="AD10" i="18"/>
  <c r="AC11" i="18"/>
  <c r="AF10" i="17"/>
  <c r="AE11" i="17"/>
  <c r="W20" i="17"/>
  <c r="W21" i="17"/>
  <c r="W19" i="16"/>
  <c r="V22" i="16"/>
  <c r="V23" i="16"/>
  <c r="V9" i="16"/>
  <c r="V14" i="16"/>
  <c r="AE11" i="16"/>
  <c r="AF10" i="16"/>
  <c r="AE11" i="14"/>
  <c r="AF10" i="14"/>
  <c r="S44" i="8"/>
  <c r="S45" i="8"/>
  <c r="T35" i="8"/>
  <c r="U34" i="8"/>
  <c r="BA34" i="8"/>
  <c r="U34" i="9"/>
  <c r="T35" i="9"/>
  <c r="X19" i="18"/>
  <c r="X20" i="18"/>
  <c r="X21" i="18"/>
  <c r="W22" i="18"/>
  <c r="W23" i="18"/>
  <c r="W9" i="18"/>
  <c r="W14" i="18"/>
  <c r="AD11" i="20"/>
  <c r="AE10" i="20"/>
  <c r="W20" i="20"/>
  <c r="W21" i="20"/>
  <c r="V22" i="20"/>
  <c r="V23" i="20"/>
  <c r="V9" i="20"/>
  <c r="V14" i="20"/>
  <c r="AD11" i="19"/>
  <c r="AE10" i="19"/>
  <c r="W20" i="19"/>
  <c r="W21" i="19"/>
  <c r="AD11" i="18"/>
  <c r="AE10" i="18"/>
  <c r="X19" i="17"/>
  <c r="W22" i="17"/>
  <c r="W23" i="17"/>
  <c r="W9" i="17"/>
  <c r="W14" i="17"/>
  <c r="AF11" i="17"/>
  <c r="AG10" i="17"/>
  <c r="AF11" i="16"/>
  <c r="AG10" i="16"/>
  <c r="W20" i="16"/>
  <c r="W21" i="16"/>
  <c r="X19" i="16"/>
  <c r="AF11" i="14"/>
  <c r="AG10" i="14"/>
  <c r="T43" i="8"/>
  <c r="S46" i="8"/>
  <c r="S47" i="8"/>
  <c r="S33" i="8"/>
  <c r="S38" i="8"/>
  <c r="BB34" i="8"/>
  <c r="U35" i="8"/>
  <c r="V34" i="8"/>
  <c r="U35" i="9"/>
  <c r="V34" i="9"/>
  <c r="X19" i="20"/>
  <c r="W22" i="20"/>
  <c r="W23" i="20"/>
  <c r="W9" i="20"/>
  <c r="W14" i="20"/>
  <c r="AF10" i="20"/>
  <c r="AE11" i="20"/>
  <c r="X19" i="19"/>
  <c r="W22" i="19"/>
  <c r="W23" i="19"/>
  <c r="W9" i="19"/>
  <c r="W14" i="19"/>
  <c r="AF10" i="19"/>
  <c r="AE11" i="19"/>
  <c r="Y19" i="18"/>
  <c r="X22" i="18"/>
  <c r="X23" i="18"/>
  <c r="X9" i="18"/>
  <c r="X14" i="18"/>
  <c r="AF10" i="18"/>
  <c r="AE11" i="18"/>
  <c r="AG11" i="17"/>
  <c r="AH10" i="17"/>
  <c r="X20" i="17"/>
  <c r="X21" i="17"/>
  <c r="AG11" i="16"/>
  <c r="AH10" i="16"/>
  <c r="X20" i="16"/>
  <c r="X21" i="16"/>
  <c r="Y19" i="16"/>
  <c r="W22" i="16"/>
  <c r="W23" i="16"/>
  <c r="W9" i="16"/>
  <c r="W14" i="16"/>
  <c r="AG11" i="14"/>
  <c r="AH10" i="14"/>
  <c r="T44" i="8"/>
  <c r="T45" i="8"/>
  <c r="V35" i="8"/>
  <c r="W34" i="8"/>
  <c r="BC34" i="8"/>
  <c r="V35" i="9"/>
  <c r="W34" i="9"/>
  <c r="X20" i="20"/>
  <c r="X21" i="20"/>
  <c r="AF11" i="20"/>
  <c r="AG10" i="20"/>
  <c r="AF11" i="19"/>
  <c r="AG10" i="19"/>
  <c r="X20" i="19"/>
  <c r="X21" i="19"/>
  <c r="Y20" i="18"/>
  <c r="Y21" i="18"/>
  <c r="Z19" i="18"/>
  <c r="AF11" i="18"/>
  <c r="AG10" i="18"/>
  <c r="Y19" i="17"/>
  <c r="X22" i="17"/>
  <c r="X23" i="17"/>
  <c r="X9" i="17"/>
  <c r="X14" i="17"/>
  <c r="AH11" i="17"/>
  <c r="AI10" i="17"/>
  <c r="Y20" i="16"/>
  <c r="Y21" i="16"/>
  <c r="AI10" i="16"/>
  <c r="AH11" i="16"/>
  <c r="X22" i="16"/>
  <c r="X23" i="16"/>
  <c r="X9" i="16"/>
  <c r="X14" i="16"/>
  <c r="AH11" i="14"/>
  <c r="AI10" i="14"/>
  <c r="U43" i="8"/>
  <c r="T46" i="8"/>
  <c r="T47" i="8"/>
  <c r="T33" i="8"/>
  <c r="T38" i="8"/>
  <c r="BD34" i="8"/>
  <c r="X34" i="8"/>
  <c r="W35" i="8"/>
  <c r="X34" i="9"/>
  <c r="W35" i="9"/>
  <c r="Y19" i="20"/>
  <c r="X22" i="20"/>
  <c r="X23" i="20"/>
  <c r="X9" i="20"/>
  <c r="X14" i="20"/>
  <c r="AH10" i="20"/>
  <c r="AG11" i="20"/>
  <c r="Y19" i="19"/>
  <c r="X22" i="19"/>
  <c r="X23" i="19"/>
  <c r="X9" i="19"/>
  <c r="X14" i="19"/>
  <c r="AH10" i="19"/>
  <c r="AG11" i="19"/>
  <c r="AH10" i="18"/>
  <c r="AG11" i="18"/>
  <c r="Y22" i="18"/>
  <c r="Y23" i="18"/>
  <c r="Y9" i="18"/>
  <c r="Y14" i="18"/>
  <c r="Z20" i="18"/>
  <c r="Z21" i="18"/>
  <c r="AI11" i="17"/>
  <c r="AJ10" i="17"/>
  <c r="Y20" i="17"/>
  <c r="Y21" i="17"/>
  <c r="Z19" i="17"/>
  <c r="Z19" i="16"/>
  <c r="Y22" i="16"/>
  <c r="Y23" i="16"/>
  <c r="Y9" i="16"/>
  <c r="Y14" i="16"/>
  <c r="AJ10" i="16"/>
  <c r="AI11" i="16"/>
  <c r="AI11" i="14"/>
  <c r="AJ10" i="14"/>
  <c r="U45" i="8"/>
  <c r="V43" i="8"/>
  <c r="U44" i="8"/>
  <c r="Y34" i="8"/>
  <c r="X35" i="8"/>
  <c r="BE34" i="8"/>
  <c r="Y34" i="9"/>
  <c r="X35" i="9"/>
  <c r="AI10" i="20"/>
  <c r="AH11" i="20"/>
  <c r="Y20" i="20"/>
  <c r="Y21" i="20"/>
  <c r="Z19" i="20"/>
  <c r="AI10" i="19"/>
  <c r="AH11" i="19"/>
  <c r="Y20" i="19"/>
  <c r="Y21" i="19"/>
  <c r="Z19" i="19"/>
  <c r="AA19" i="18"/>
  <c r="Z22" i="18"/>
  <c r="Z23" i="18"/>
  <c r="Z9" i="18"/>
  <c r="Z14" i="18"/>
  <c r="AI10" i="18"/>
  <c r="AH11" i="18"/>
  <c r="Y22" i="17"/>
  <c r="Y23" i="17"/>
  <c r="Y9" i="17"/>
  <c r="Y14" i="17"/>
  <c r="AK10" i="17"/>
  <c r="AJ11" i="17"/>
  <c r="Z20" i="17"/>
  <c r="Z21" i="17"/>
  <c r="Z20" i="16"/>
  <c r="Z21" i="16"/>
  <c r="AK10" i="16"/>
  <c r="AJ11" i="16"/>
  <c r="AK10" i="14"/>
  <c r="AJ11" i="14"/>
  <c r="BF34" i="8"/>
  <c r="Y35" i="8"/>
  <c r="Z34" i="8"/>
  <c r="U46" i="8"/>
  <c r="U47" i="8"/>
  <c r="U33" i="8"/>
  <c r="U38" i="8"/>
  <c r="V44" i="8"/>
  <c r="V45" i="8"/>
  <c r="Y35" i="9"/>
  <c r="Z34" i="9"/>
  <c r="U12" i="7"/>
  <c r="T12" i="7"/>
  <c r="S12" i="7"/>
  <c r="R12" i="7"/>
  <c r="Q11" i="3"/>
  <c r="Q10" i="3"/>
  <c r="N10" i="3"/>
  <c r="O10" i="3"/>
  <c r="Z20" i="20"/>
  <c r="Z21" i="20"/>
  <c r="Y22" i="20"/>
  <c r="Y23" i="20"/>
  <c r="Y9" i="20"/>
  <c r="Y14" i="20"/>
  <c r="AI11" i="20"/>
  <c r="AJ10" i="20"/>
  <c r="Y22" i="19"/>
  <c r="Y23" i="19"/>
  <c r="Y9" i="19"/>
  <c r="Y14" i="19"/>
  <c r="Z20" i="19"/>
  <c r="Z21" i="19"/>
  <c r="AI11" i="19"/>
  <c r="AJ10" i="19"/>
  <c r="AI11" i="18"/>
  <c r="AJ10" i="18"/>
  <c r="AA20" i="18"/>
  <c r="AA21" i="18"/>
  <c r="AA19" i="17"/>
  <c r="Z22" i="17"/>
  <c r="Z23" i="17"/>
  <c r="Z9" i="17"/>
  <c r="Z14" i="17"/>
  <c r="AL10" i="17"/>
  <c r="AK11" i="17"/>
  <c r="AA19" i="16"/>
  <c r="Z22" i="16"/>
  <c r="Z23" i="16"/>
  <c r="Z9" i="16"/>
  <c r="Z14" i="16"/>
  <c r="AL10" i="16"/>
  <c r="AK11" i="16"/>
  <c r="AL10" i="14"/>
  <c r="AK11" i="14"/>
  <c r="W43" i="8"/>
  <c r="V46" i="8"/>
  <c r="V47" i="8"/>
  <c r="V33" i="8"/>
  <c r="V38" i="8"/>
  <c r="AA34" i="8"/>
  <c r="Z35" i="8"/>
  <c r="BG34" i="8"/>
  <c r="Z35" i="9"/>
  <c r="AA34" i="9"/>
  <c r="P10" i="3"/>
  <c r="O11" i="3"/>
  <c r="N11" i="3"/>
  <c r="AA19" i="20"/>
  <c r="Z22" i="20"/>
  <c r="Z23" i="20"/>
  <c r="Z9" i="20"/>
  <c r="Z14" i="20"/>
  <c r="AK10" i="20"/>
  <c r="AJ11" i="20"/>
  <c r="AA19" i="19"/>
  <c r="Z22" i="19"/>
  <c r="Z23" i="19"/>
  <c r="Z9" i="19"/>
  <c r="Z14" i="19"/>
  <c r="AK10" i="19"/>
  <c r="AJ11" i="19"/>
  <c r="AB19" i="18"/>
  <c r="AA22" i="18"/>
  <c r="AA23" i="18"/>
  <c r="AA9" i="18"/>
  <c r="AA14" i="18"/>
  <c r="AK10" i="18"/>
  <c r="AJ11" i="18"/>
  <c r="AM10" i="17"/>
  <c r="AL11" i="17"/>
  <c r="AA20" i="17"/>
  <c r="AA21" i="17"/>
  <c r="AL11" i="16"/>
  <c r="AM10" i="16"/>
  <c r="AA20" i="16"/>
  <c r="AA21" i="16"/>
  <c r="AM10" i="14"/>
  <c r="AL11" i="14"/>
  <c r="BH34" i="8"/>
  <c r="AA35" i="8"/>
  <c r="AB34" i="8"/>
  <c r="W44" i="8"/>
  <c r="W45" i="8"/>
  <c r="AB34" i="9"/>
  <c r="AA35" i="9"/>
  <c r="P11" i="3"/>
  <c r="AK11" i="20"/>
  <c r="AL10" i="20"/>
  <c r="AA20" i="20"/>
  <c r="AA21" i="20"/>
  <c r="AA20" i="19"/>
  <c r="AA21" i="19"/>
  <c r="AK11" i="19"/>
  <c r="AL10" i="19"/>
  <c r="AK11" i="18"/>
  <c r="AL10" i="18"/>
  <c r="AB20" i="18"/>
  <c r="AB21" i="18"/>
  <c r="AB19" i="17"/>
  <c r="AA22" i="17"/>
  <c r="AA23" i="17"/>
  <c r="AA9" i="17"/>
  <c r="AA14" i="17"/>
  <c r="AN10" i="17"/>
  <c r="AM11" i="17"/>
  <c r="AB19" i="16"/>
  <c r="AA22" i="16"/>
  <c r="AA23" i="16"/>
  <c r="AA9" i="16"/>
  <c r="AA14" i="16"/>
  <c r="AN10" i="16"/>
  <c r="AM11" i="16"/>
  <c r="AM11" i="14"/>
  <c r="AN10" i="14"/>
  <c r="X43" i="8"/>
  <c r="W46" i="8"/>
  <c r="W47" i="8"/>
  <c r="W33" i="8"/>
  <c r="W38" i="8"/>
  <c r="AC34" i="8"/>
  <c r="AB35" i="8"/>
  <c r="BI34" i="8"/>
  <c r="AC34" i="9"/>
  <c r="AB35" i="9"/>
  <c r="G20" i="9"/>
  <c r="N19" i="9"/>
  <c r="N20" i="9"/>
  <c r="AT10" i="9"/>
  <c r="AU10" i="9"/>
  <c r="N10" i="9"/>
  <c r="O10" i="9"/>
  <c r="C3" i="9"/>
  <c r="G20" i="8"/>
  <c r="N19" i="8"/>
  <c r="AT10" i="8"/>
  <c r="N10" i="8"/>
  <c r="N11" i="8"/>
  <c r="C3" i="8"/>
  <c r="G20" i="7"/>
  <c r="N19" i="7"/>
  <c r="AT10" i="7"/>
  <c r="AU10" i="7"/>
  <c r="AV10" i="7" s="1"/>
  <c r="N10" i="7"/>
  <c r="N11" i="7" s="1"/>
  <c r="C3" i="7"/>
  <c r="G20" i="4"/>
  <c r="N19" i="4"/>
  <c r="N11" i="4"/>
  <c r="O10" i="4"/>
  <c r="N10" i="4"/>
  <c r="C3" i="4"/>
  <c r="G20" i="3"/>
  <c r="N19" i="3"/>
  <c r="C3" i="3"/>
  <c r="G20" i="2"/>
  <c r="N19" i="2"/>
  <c r="AU10" i="2"/>
  <c r="AV10" i="2"/>
  <c r="AW10" i="2"/>
  <c r="AX10" i="2"/>
  <c r="AT10" i="2"/>
  <c r="N11" i="2"/>
  <c r="C3" i="2"/>
  <c r="AB19" i="20"/>
  <c r="AA22" i="20"/>
  <c r="AA23" i="20"/>
  <c r="AA9" i="20"/>
  <c r="AA14" i="20"/>
  <c r="AL11" i="20"/>
  <c r="AM10" i="20"/>
  <c r="AB19" i="19"/>
  <c r="AA22" i="19"/>
  <c r="AA23" i="19"/>
  <c r="AA9" i="19"/>
  <c r="AA14" i="19"/>
  <c r="AL11" i="19"/>
  <c r="AM10" i="19"/>
  <c r="AC19" i="18"/>
  <c r="AB22" i="18"/>
  <c r="AB23" i="18"/>
  <c r="AB9" i="18"/>
  <c r="AB14" i="18"/>
  <c r="AL11" i="18"/>
  <c r="AM10" i="18"/>
  <c r="AN11" i="17"/>
  <c r="AO10" i="17"/>
  <c r="AB20" i="17"/>
  <c r="AB21" i="17"/>
  <c r="AB20" i="16"/>
  <c r="AB21" i="16"/>
  <c r="AN11" i="16"/>
  <c r="AO10" i="16"/>
  <c r="AN11" i="14"/>
  <c r="AO10" i="14"/>
  <c r="BJ34" i="8"/>
  <c r="AC35" i="8"/>
  <c r="AD34" i="8"/>
  <c r="X44" i="8"/>
  <c r="X45" i="8"/>
  <c r="AC35" i="9"/>
  <c r="AD34" i="9"/>
  <c r="P10" i="9"/>
  <c r="Q10" i="9"/>
  <c r="N11" i="9"/>
  <c r="O11" i="9"/>
  <c r="N21" i="9"/>
  <c r="O19" i="9"/>
  <c r="O20" i="9"/>
  <c r="O21" i="9"/>
  <c r="N20" i="7"/>
  <c r="N21" i="7"/>
  <c r="O19" i="7" s="1"/>
  <c r="O20" i="7" s="1"/>
  <c r="O21" i="7" s="1"/>
  <c r="P19" i="7" s="1"/>
  <c r="N20" i="3"/>
  <c r="N21" i="3"/>
  <c r="AV10" i="9"/>
  <c r="N20" i="8"/>
  <c r="N21" i="8"/>
  <c r="AU10" i="8"/>
  <c r="O10" i="8"/>
  <c r="N20" i="4"/>
  <c r="N21" i="4" s="1"/>
  <c r="O19" i="4" s="1"/>
  <c r="P10" i="4"/>
  <c r="O11" i="4"/>
  <c r="AY10" i="2"/>
  <c r="N20" i="2"/>
  <c r="N21" i="2"/>
  <c r="AN10" i="20"/>
  <c r="AM11" i="20"/>
  <c r="AB20" i="20"/>
  <c r="AB21" i="20"/>
  <c r="AB20" i="19"/>
  <c r="AB21" i="19"/>
  <c r="AN10" i="19"/>
  <c r="AM11" i="19"/>
  <c r="AN10" i="18"/>
  <c r="AM11" i="18"/>
  <c r="AC20" i="18"/>
  <c r="AC21" i="18"/>
  <c r="AC19" i="17"/>
  <c r="AB22" i="17"/>
  <c r="AB23" i="17"/>
  <c r="AB9" i="17"/>
  <c r="AB14" i="17"/>
  <c r="AO11" i="17"/>
  <c r="AP10" i="17"/>
  <c r="AC19" i="16"/>
  <c r="AB22" i="16"/>
  <c r="AB23" i="16"/>
  <c r="AB9" i="16"/>
  <c r="AB14" i="16"/>
  <c r="AO11" i="16"/>
  <c r="AP10" i="16"/>
  <c r="AO11" i="14"/>
  <c r="AP10" i="14"/>
  <c r="Y43" i="8"/>
  <c r="X46" i="8"/>
  <c r="X47" i="8"/>
  <c r="X33" i="8"/>
  <c r="X38" i="8"/>
  <c r="AD35" i="8"/>
  <c r="AE34" i="8"/>
  <c r="BK34" i="8"/>
  <c r="AE34" i="9"/>
  <c r="AD35" i="9"/>
  <c r="N22" i="9"/>
  <c r="N23" i="9"/>
  <c r="N9" i="9"/>
  <c r="N14" i="9"/>
  <c r="P11" i="9"/>
  <c r="Q11" i="9"/>
  <c r="N22" i="7"/>
  <c r="N23" i="7"/>
  <c r="N9" i="7" s="1"/>
  <c r="N14" i="7" s="1"/>
  <c r="P19" i="9"/>
  <c r="O22" i="9"/>
  <c r="O23" i="9"/>
  <c r="O9" i="9"/>
  <c r="O14" i="9"/>
  <c r="R10" i="9"/>
  <c r="AW10" i="9"/>
  <c r="O19" i="8"/>
  <c r="N22" i="8"/>
  <c r="N23" i="8"/>
  <c r="N9" i="8"/>
  <c r="N14" i="8"/>
  <c r="P10" i="8"/>
  <c r="O11" i="8"/>
  <c r="AV10" i="8"/>
  <c r="N22" i="4"/>
  <c r="N23" i="4" s="1"/>
  <c r="N9" i="4" s="1"/>
  <c r="N14" i="4" s="1"/>
  <c r="P11" i="4"/>
  <c r="Q10" i="4"/>
  <c r="O19" i="2"/>
  <c r="N22" i="2"/>
  <c r="N23" i="2"/>
  <c r="N9" i="2"/>
  <c r="N14" i="2"/>
  <c r="O11" i="2"/>
  <c r="AC19" i="20"/>
  <c r="AB22" i="20"/>
  <c r="AB23" i="20"/>
  <c r="AB9" i="20"/>
  <c r="AB14" i="20"/>
  <c r="AN11" i="20"/>
  <c r="AO10" i="20"/>
  <c r="AC19" i="19"/>
  <c r="AB22" i="19"/>
  <c r="AB23" i="19"/>
  <c r="AB9" i="19"/>
  <c r="AB14" i="19"/>
  <c r="AN11" i="19"/>
  <c r="AO10" i="19"/>
  <c r="AD19" i="18"/>
  <c r="AC22" i="18"/>
  <c r="AC23" i="18"/>
  <c r="AC9" i="18"/>
  <c r="AC14" i="18"/>
  <c r="AN11" i="18"/>
  <c r="AO10" i="18"/>
  <c r="AC20" i="17"/>
  <c r="AC21" i="17"/>
  <c r="AP11" i="17"/>
  <c r="AQ10" i="17"/>
  <c r="AQ10" i="16"/>
  <c r="AP11" i="16"/>
  <c r="AC20" i="16"/>
  <c r="AC21" i="16"/>
  <c r="AP11" i="14"/>
  <c r="AQ10" i="14"/>
  <c r="AF34" i="8"/>
  <c r="AE35" i="8"/>
  <c r="Y44" i="8"/>
  <c r="Y45" i="8"/>
  <c r="AF34" i="9"/>
  <c r="AE35" i="9"/>
  <c r="R11" i="9"/>
  <c r="S10" i="9"/>
  <c r="P20" i="9"/>
  <c r="P21" i="9"/>
  <c r="Q19" i="9"/>
  <c r="AX10" i="9"/>
  <c r="Q10" i="8"/>
  <c r="P11" i="8"/>
  <c r="AW10" i="8"/>
  <c r="O20" i="8"/>
  <c r="O21" i="8"/>
  <c r="R10" i="4"/>
  <c r="Q11" i="4"/>
  <c r="Q10" i="2"/>
  <c r="P11" i="2"/>
  <c r="O20" i="2"/>
  <c r="O21" i="2"/>
  <c r="AP10" i="20"/>
  <c r="AO11" i="20"/>
  <c r="AC20" i="20"/>
  <c r="AC21" i="20"/>
  <c r="AP10" i="19"/>
  <c r="AO11" i="19"/>
  <c r="AC20" i="19"/>
  <c r="AC21" i="19"/>
  <c r="AD20" i="18"/>
  <c r="AD21" i="18"/>
  <c r="AO11" i="18"/>
  <c r="AP10" i="18"/>
  <c r="AD19" i="17"/>
  <c r="AC22" i="17"/>
  <c r="AC23" i="17"/>
  <c r="AC9" i="17"/>
  <c r="AC14" i="17"/>
  <c r="AQ11" i="17"/>
  <c r="AR10" i="17"/>
  <c r="AR11" i="17"/>
  <c r="AS11" i="17"/>
  <c r="AT11" i="17"/>
  <c r="AU11" i="17"/>
  <c r="AV11" i="17"/>
  <c r="AW11" i="17"/>
  <c r="AX11" i="17"/>
  <c r="AY11" i="17"/>
  <c r="AD19" i="16"/>
  <c r="AC22" i="16"/>
  <c r="AC23" i="16"/>
  <c r="AC9" i="16"/>
  <c r="AC14" i="16"/>
  <c r="AR10" i="16"/>
  <c r="AR11" i="16"/>
  <c r="AS11" i="16"/>
  <c r="AT11" i="16"/>
  <c r="AU11" i="16"/>
  <c r="AV11" i="16"/>
  <c r="AW11" i="16"/>
  <c r="AX11" i="16"/>
  <c r="AY11" i="16"/>
  <c r="AQ11" i="16"/>
  <c r="AQ11" i="14"/>
  <c r="AR10" i="14"/>
  <c r="AR11" i="14"/>
  <c r="AS11" i="14"/>
  <c r="AT11" i="14"/>
  <c r="AU11" i="14"/>
  <c r="AV11" i="14"/>
  <c r="AW11" i="14"/>
  <c r="AX11" i="14"/>
  <c r="Z43" i="8"/>
  <c r="Y46" i="8"/>
  <c r="Y47" i="8"/>
  <c r="Y33" i="8"/>
  <c r="Y38" i="8"/>
  <c r="AG34" i="8"/>
  <c r="AF35" i="8"/>
  <c r="AG34" i="9"/>
  <c r="AF35" i="9"/>
  <c r="Q20" i="9"/>
  <c r="Q21" i="9"/>
  <c r="R19" i="9"/>
  <c r="R20" i="9" s="1"/>
  <c r="R21" i="9" s="1"/>
  <c r="S11" i="9"/>
  <c r="T10" i="9"/>
  <c r="P22" i="9"/>
  <c r="P23" i="9"/>
  <c r="P9" i="9"/>
  <c r="P14" i="9"/>
  <c r="P19" i="8"/>
  <c r="O22" i="8"/>
  <c r="O23" i="8"/>
  <c r="O9" i="8"/>
  <c r="O14" i="8"/>
  <c r="AX10" i="8"/>
  <c r="R10" i="8"/>
  <c r="Q11" i="8"/>
  <c r="S10" i="4"/>
  <c r="R11" i="4"/>
  <c r="R10" i="3"/>
  <c r="P19" i="2"/>
  <c r="O22" i="2"/>
  <c r="O23" i="2"/>
  <c r="O9" i="2"/>
  <c r="O14" i="2"/>
  <c r="R10" i="2"/>
  <c r="Q11" i="2"/>
  <c r="AD19" i="20"/>
  <c r="AC22" i="20"/>
  <c r="AC23" i="20"/>
  <c r="AC9" i="20"/>
  <c r="AC14" i="20"/>
  <c r="AQ10" i="20"/>
  <c r="AP11" i="20"/>
  <c r="AD19" i="19"/>
  <c r="AC22" i="19"/>
  <c r="AC23" i="19"/>
  <c r="AC9" i="19"/>
  <c r="AC14" i="19"/>
  <c r="AQ10" i="19"/>
  <c r="AP11" i="19"/>
  <c r="AE19" i="18"/>
  <c r="AD22" i="18"/>
  <c r="AD23" i="18"/>
  <c r="AD9" i="18"/>
  <c r="AD14" i="18"/>
  <c r="AQ10" i="18"/>
  <c r="AP11" i="18"/>
  <c r="AD20" i="17"/>
  <c r="AD21" i="17"/>
  <c r="AD20" i="16"/>
  <c r="AD21" i="16"/>
  <c r="AE19" i="16"/>
  <c r="AG35" i="8"/>
  <c r="AH34" i="8"/>
  <c r="Z44" i="8"/>
  <c r="Z45" i="8"/>
  <c r="AH34" i="9"/>
  <c r="AG35" i="9"/>
  <c r="Q22" i="9"/>
  <c r="Q23" i="9"/>
  <c r="Q9" i="9"/>
  <c r="Q14" i="9"/>
  <c r="U10" i="9"/>
  <c r="T11" i="9"/>
  <c r="P20" i="8"/>
  <c r="P21" i="8"/>
  <c r="Q19" i="8"/>
  <c r="R11" i="8"/>
  <c r="S10" i="8"/>
  <c r="AY10" i="8"/>
  <c r="S11" i="4"/>
  <c r="T10" i="4"/>
  <c r="R11" i="3"/>
  <c r="S10" i="3"/>
  <c r="R11" i="2"/>
  <c r="S10" i="2"/>
  <c r="P20" i="2"/>
  <c r="P21" i="2"/>
  <c r="AQ11" i="20"/>
  <c r="AR10" i="20"/>
  <c r="AR11" i="20"/>
  <c r="AS11" i="20"/>
  <c r="AT11" i="20"/>
  <c r="AU11" i="20"/>
  <c r="AV11" i="20"/>
  <c r="AW11" i="20"/>
  <c r="AX11" i="20"/>
  <c r="AY11" i="20"/>
  <c r="AD20" i="20"/>
  <c r="AD21" i="20"/>
  <c r="AQ11" i="19"/>
  <c r="AR10" i="19"/>
  <c r="AR11" i="19"/>
  <c r="AS11" i="19"/>
  <c r="AT11" i="19"/>
  <c r="AU11" i="19"/>
  <c r="AV11" i="19"/>
  <c r="AW11" i="19"/>
  <c r="AX11" i="19"/>
  <c r="AY11" i="19"/>
  <c r="AD20" i="19"/>
  <c r="AD21" i="19"/>
  <c r="AE20" i="18"/>
  <c r="AE21" i="18"/>
  <c r="AQ11" i="18"/>
  <c r="AR10" i="18"/>
  <c r="AR11" i="18"/>
  <c r="AS11" i="18"/>
  <c r="AT11" i="18"/>
  <c r="AU11" i="18"/>
  <c r="AV11" i="18"/>
  <c r="AW11" i="18"/>
  <c r="AX11" i="18"/>
  <c r="AY11" i="18"/>
  <c r="AE19" i="17"/>
  <c r="AD22" i="17"/>
  <c r="AD23" i="17"/>
  <c r="AD9" i="17"/>
  <c r="AD14" i="17"/>
  <c r="AE20" i="16"/>
  <c r="AE21" i="16"/>
  <c r="AF19" i="16"/>
  <c r="AD22" i="16"/>
  <c r="AD23" i="16"/>
  <c r="AD9" i="16"/>
  <c r="AD14" i="16"/>
  <c r="AA43" i="8"/>
  <c r="Z46" i="8"/>
  <c r="Z47" i="8"/>
  <c r="Z33" i="8"/>
  <c r="Z38" i="8"/>
  <c r="AH35" i="8"/>
  <c r="AI34" i="8"/>
  <c r="AH35" i="9"/>
  <c r="AI34" i="9"/>
  <c r="V10" i="9"/>
  <c r="U11" i="9"/>
  <c r="AZ10" i="8"/>
  <c r="P22" i="8"/>
  <c r="P23" i="8"/>
  <c r="P9" i="8"/>
  <c r="P14" i="8"/>
  <c r="Q20" i="8"/>
  <c r="Q21" i="8"/>
  <c r="R19" i="8"/>
  <c r="S11" i="8"/>
  <c r="T10" i="8"/>
  <c r="U10" i="4"/>
  <c r="T11" i="4"/>
  <c r="T10" i="3"/>
  <c r="S11" i="3"/>
  <c r="Q19" i="2"/>
  <c r="Q20" i="2"/>
  <c r="P22" i="2"/>
  <c r="P23" i="2"/>
  <c r="P9" i="2"/>
  <c r="P14" i="2"/>
  <c r="S11" i="2"/>
  <c r="T10" i="2"/>
  <c r="AE19" i="20"/>
  <c r="AD22" i="20"/>
  <c r="AD23" i="20"/>
  <c r="AD9" i="20"/>
  <c r="AD14" i="20"/>
  <c r="AE19" i="19"/>
  <c r="AD22" i="19"/>
  <c r="AD23" i="19"/>
  <c r="AD9" i="19"/>
  <c r="AD14" i="19"/>
  <c r="AF19" i="18"/>
  <c r="AE22" i="18"/>
  <c r="AE23" i="18"/>
  <c r="AE9" i="18"/>
  <c r="AE14" i="18"/>
  <c r="AE20" i="17"/>
  <c r="AE21" i="17"/>
  <c r="AF20" i="16"/>
  <c r="AF21" i="16"/>
  <c r="AE22" i="16"/>
  <c r="AE23" i="16"/>
  <c r="AE9" i="16"/>
  <c r="AE14" i="16"/>
  <c r="AI35" i="8"/>
  <c r="AJ34" i="8"/>
  <c r="AA44" i="8"/>
  <c r="AA45" i="8"/>
  <c r="AJ34" i="9"/>
  <c r="AI35" i="9"/>
  <c r="W10" i="9"/>
  <c r="V11" i="9"/>
  <c r="BA10" i="8"/>
  <c r="T11" i="8"/>
  <c r="U10" i="8"/>
  <c r="R20" i="8"/>
  <c r="R21" i="8"/>
  <c r="Q22" i="8"/>
  <c r="Q23" i="8"/>
  <c r="Q9" i="8"/>
  <c r="Q14" i="8"/>
  <c r="U11" i="4"/>
  <c r="V10" i="4"/>
  <c r="U10" i="3"/>
  <c r="T11" i="3"/>
  <c r="Q21" i="2"/>
  <c r="T11" i="2"/>
  <c r="U10" i="2"/>
  <c r="AE20" i="20"/>
  <c r="AE21" i="20"/>
  <c r="AE20" i="19"/>
  <c r="AE21" i="19"/>
  <c r="AF20" i="18"/>
  <c r="AF21" i="18"/>
  <c r="AF19" i="17"/>
  <c r="AE22" i="17"/>
  <c r="AE23" i="17"/>
  <c r="AE9" i="17"/>
  <c r="AE14" i="17"/>
  <c r="AG19" i="16"/>
  <c r="AF22" i="16"/>
  <c r="AF23" i="16"/>
  <c r="AF9" i="16"/>
  <c r="AF14" i="16"/>
  <c r="AB43" i="8"/>
  <c r="AA46" i="8"/>
  <c r="AA47" i="8"/>
  <c r="AA33" i="8"/>
  <c r="AA38" i="8"/>
  <c r="AJ35" i="8"/>
  <c r="AK34" i="8"/>
  <c r="AK34" i="9"/>
  <c r="AJ35" i="9"/>
  <c r="X10" i="9"/>
  <c r="W11" i="9"/>
  <c r="S19" i="8"/>
  <c r="R22" i="8"/>
  <c r="R23" i="8"/>
  <c r="R9" i="8"/>
  <c r="R14" i="8"/>
  <c r="U11" i="8"/>
  <c r="V10" i="8"/>
  <c r="BB10" i="8"/>
  <c r="V11" i="4"/>
  <c r="W10" i="4"/>
  <c r="U11" i="3"/>
  <c r="V10" i="3"/>
  <c r="R19" i="2"/>
  <c r="Q22" i="2"/>
  <c r="Q23" i="2"/>
  <c r="Q9" i="2"/>
  <c r="Q14" i="2"/>
  <c r="U11" i="2"/>
  <c r="V10" i="2"/>
  <c r="AF19" i="20"/>
  <c r="AE22" i="20"/>
  <c r="AE23" i="20"/>
  <c r="AE9" i="20"/>
  <c r="AE14" i="20"/>
  <c r="AF19" i="19"/>
  <c r="AE22" i="19"/>
  <c r="AE23" i="19"/>
  <c r="AE9" i="19"/>
  <c r="AE14" i="19"/>
  <c r="AG19" i="18"/>
  <c r="AF22" i="18"/>
  <c r="AF23" i="18"/>
  <c r="AF9" i="18"/>
  <c r="AF14" i="18"/>
  <c r="AF20" i="17"/>
  <c r="AF21" i="17"/>
  <c r="AG20" i="16"/>
  <c r="AG21" i="16"/>
  <c r="AH19" i="16"/>
  <c r="AK35" i="8"/>
  <c r="AL34" i="8"/>
  <c r="AB44" i="8"/>
  <c r="AB45" i="8"/>
  <c r="AL34" i="9"/>
  <c r="AK35" i="9"/>
  <c r="X11" i="9"/>
  <c r="Y10" i="9"/>
  <c r="BC10" i="8"/>
  <c r="V11" i="8"/>
  <c r="W10" i="8"/>
  <c r="S20" i="8"/>
  <c r="S21" i="8"/>
  <c r="X10" i="4"/>
  <c r="W11" i="4"/>
  <c r="W10" i="3"/>
  <c r="V11" i="3"/>
  <c r="R20" i="2"/>
  <c r="R21" i="2"/>
  <c r="S19" i="2"/>
  <c r="V11" i="2"/>
  <c r="W10" i="2"/>
  <c r="AF20" i="20"/>
  <c r="AF21" i="20"/>
  <c r="AF20" i="19"/>
  <c r="AF21" i="19"/>
  <c r="AG20" i="18"/>
  <c r="AG21" i="18"/>
  <c r="AG19" i="17"/>
  <c r="AF22" i="17"/>
  <c r="AF23" i="17"/>
  <c r="AF9" i="17"/>
  <c r="AF14" i="17"/>
  <c r="AH20" i="16"/>
  <c r="AH21" i="16"/>
  <c r="AG22" i="16"/>
  <c r="AG23" i="16"/>
  <c r="AG9" i="16"/>
  <c r="AG14" i="16"/>
  <c r="AC43" i="8"/>
  <c r="AB46" i="8"/>
  <c r="AB47" i="8"/>
  <c r="AB33" i="8"/>
  <c r="AB38" i="8"/>
  <c r="AL35" i="8"/>
  <c r="AM34" i="8"/>
  <c r="AL35" i="9"/>
  <c r="AM34" i="9"/>
  <c r="Z10" i="9"/>
  <c r="Y11" i="9"/>
  <c r="T19" i="8"/>
  <c r="S22" i="8"/>
  <c r="S23" i="8"/>
  <c r="S9" i="8"/>
  <c r="S14" i="8"/>
  <c r="X10" i="8"/>
  <c r="W11" i="8"/>
  <c r="BD10" i="8"/>
  <c r="X11" i="4"/>
  <c r="Y10" i="4"/>
  <c r="X10" i="3"/>
  <c r="W11" i="3"/>
  <c r="S20" i="2"/>
  <c r="S21" i="2"/>
  <c r="X10" i="2"/>
  <c r="W11" i="2"/>
  <c r="R22" i="2"/>
  <c r="R23" i="2"/>
  <c r="R9" i="2"/>
  <c r="R14" i="2"/>
  <c r="AG19" i="20"/>
  <c r="AF22" i="20"/>
  <c r="AF23" i="20"/>
  <c r="AF9" i="20"/>
  <c r="AF14" i="20"/>
  <c r="AG19" i="19"/>
  <c r="AF22" i="19"/>
  <c r="AF23" i="19"/>
  <c r="AF9" i="19"/>
  <c r="AF14" i="19"/>
  <c r="AH19" i="18"/>
  <c r="AG22" i="18"/>
  <c r="AG23" i="18"/>
  <c r="AG9" i="18"/>
  <c r="AG14" i="18"/>
  <c r="AG20" i="17"/>
  <c r="AG21" i="17"/>
  <c r="AI19" i="16"/>
  <c r="AH22" i="16"/>
  <c r="AH23" i="16"/>
  <c r="AH9" i="16"/>
  <c r="AH14" i="16"/>
  <c r="AN34" i="8"/>
  <c r="AM35" i="8"/>
  <c r="AC44" i="8"/>
  <c r="AC45" i="8"/>
  <c r="AM35" i="9"/>
  <c r="AN34" i="9"/>
  <c r="Z11" i="9"/>
  <c r="AA10" i="9"/>
  <c r="Y10" i="8"/>
  <c r="X11" i="8"/>
  <c r="T20" i="8"/>
  <c r="T21" i="8"/>
  <c r="BE10" i="8"/>
  <c r="Z10" i="4"/>
  <c r="Y11" i="4"/>
  <c r="X11" i="3"/>
  <c r="Y10" i="3"/>
  <c r="T19" i="2"/>
  <c r="S22" i="2"/>
  <c r="S23" i="2"/>
  <c r="S9" i="2"/>
  <c r="S14" i="2"/>
  <c r="Y10" i="2"/>
  <c r="X11" i="2"/>
  <c r="AG20" i="20"/>
  <c r="AG21" i="20"/>
  <c r="AG20" i="19"/>
  <c r="AG21" i="19"/>
  <c r="AH19" i="19"/>
  <c r="AH20" i="18"/>
  <c r="AH21" i="18"/>
  <c r="AH19" i="17"/>
  <c r="AG22" i="17"/>
  <c r="AG23" i="17"/>
  <c r="AG9" i="17"/>
  <c r="AG14" i="17"/>
  <c r="AI20" i="16"/>
  <c r="AI21" i="16"/>
  <c r="AJ19" i="16"/>
  <c r="AD43" i="8"/>
  <c r="AD45" i="8" s="1"/>
  <c r="AC46" i="8"/>
  <c r="AC47" i="8"/>
  <c r="AC33" i="8"/>
  <c r="AC38" i="8"/>
  <c r="AO34" i="8"/>
  <c r="AN35" i="8"/>
  <c r="AN35" i="9"/>
  <c r="AO34" i="9"/>
  <c r="AA11" i="9"/>
  <c r="AB10" i="9"/>
  <c r="U19" i="8"/>
  <c r="T22" i="8"/>
  <c r="T23" i="8"/>
  <c r="T9" i="8"/>
  <c r="T14" i="8"/>
  <c r="Y11" i="8"/>
  <c r="Z10" i="8"/>
  <c r="BF10" i="8"/>
  <c r="AA10" i="4"/>
  <c r="Z11" i="4"/>
  <c r="Y11" i="3"/>
  <c r="Z10" i="3"/>
  <c r="T20" i="2"/>
  <c r="T21" i="2"/>
  <c r="Z10" i="2"/>
  <c r="Y11" i="2"/>
  <c r="AH19" i="20"/>
  <c r="AG22" i="20"/>
  <c r="AG23" i="20"/>
  <c r="AG9" i="20"/>
  <c r="AG14" i="20"/>
  <c r="AH20" i="19"/>
  <c r="AH21" i="19"/>
  <c r="AG22" i="19"/>
  <c r="AG23" i="19"/>
  <c r="AG9" i="19"/>
  <c r="AG14" i="19"/>
  <c r="AI19" i="18"/>
  <c r="AH22" i="18"/>
  <c r="AH23" i="18"/>
  <c r="AH9" i="18"/>
  <c r="AH14" i="18"/>
  <c r="AH20" i="17"/>
  <c r="AH21" i="17"/>
  <c r="AI19" i="17"/>
  <c r="AJ20" i="16"/>
  <c r="AJ21" i="16"/>
  <c r="AI22" i="16"/>
  <c r="AI23" i="16"/>
  <c r="AI9" i="16"/>
  <c r="AI14" i="16"/>
  <c r="AP34" i="8"/>
  <c r="AO35" i="8"/>
  <c r="AD44" i="8"/>
  <c r="AP34" i="9"/>
  <c r="AO35" i="9"/>
  <c r="AC10" i="9"/>
  <c r="AB11" i="9"/>
  <c r="U20" i="8"/>
  <c r="U21" i="8"/>
  <c r="BG10" i="8"/>
  <c r="Z11" i="8"/>
  <c r="AA10" i="8"/>
  <c r="AA11" i="4"/>
  <c r="AB10" i="4"/>
  <c r="Z11" i="3"/>
  <c r="AA10" i="3"/>
  <c r="U19" i="2"/>
  <c r="T22" i="2"/>
  <c r="T23" i="2"/>
  <c r="T9" i="2"/>
  <c r="T14" i="2"/>
  <c r="Z11" i="2"/>
  <c r="AA10" i="2"/>
  <c r="AH20" i="20"/>
  <c r="AH21" i="20"/>
  <c r="AI19" i="19"/>
  <c r="AH22" i="19"/>
  <c r="AH23" i="19"/>
  <c r="AH9" i="19"/>
  <c r="AH14" i="19"/>
  <c r="AI20" i="18"/>
  <c r="AI21" i="18"/>
  <c r="AI20" i="17"/>
  <c r="AI21" i="17"/>
  <c r="AH22" i="17"/>
  <c r="AH23" i="17"/>
  <c r="AH9" i="17"/>
  <c r="AH14" i="17"/>
  <c r="AK19" i="16"/>
  <c r="AJ22" i="16"/>
  <c r="AJ23" i="16"/>
  <c r="AJ9" i="16"/>
  <c r="AJ14" i="16"/>
  <c r="AQ34" i="8"/>
  <c r="AP35" i="8"/>
  <c r="AQ34" i="9"/>
  <c r="AP35" i="9"/>
  <c r="AD10" i="9"/>
  <c r="AC11" i="9"/>
  <c r="V19" i="8"/>
  <c r="U22" i="8"/>
  <c r="U23" i="8"/>
  <c r="U9" i="8"/>
  <c r="U14" i="8"/>
  <c r="AA11" i="8"/>
  <c r="AB10" i="8"/>
  <c r="BH10" i="8"/>
  <c r="AC10" i="4"/>
  <c r="AB11" i="4"/>
  <c r="AB10" i="3"/>
  <c r="AA11" i="3"/>
  <c r="AA11" i="2"/>
  <c r="AB10" i="2"/>
  <c r="U20" i="2"/>
  <c r="U21" i="2"/>
  <c r="AI19" i="20"/>
  <c r="AH22" i="20"/>
  <c r="AH23" i="20"/>
  <c r="AH9" i="20"/>
  <c r="AH14" i="20"/>
  <c r="AI20" i="19"/>
  <c r="AI21" i="19"/>
  <c r="AJ19" i="18"/>
  <c r="AI22" i="18"/>
  <c r="AI23" i="18"/>
  <c r="AI9" i="18"/>
  <c r="AI14" i="18"/>
  <c r="AJ19" i="17"/>
  <c r="AI22" i="17"/>
  <c r="AI23" i="17"/>
  <c r="AI9" i="17"/>
  <c r="AI14" i="17"/>
  <c r="AK20" i="16"/>
  <c r="AK21" i="16"/>
  <c r="AQ35" i="8"/>
  <c r="AR34" i="8"/>
  <c r="AR35" i="8"/>
  <c r="AS35" i="8"/>
  <c r="AT35" i="8"/>
  <c r="AU35" i="8"/>
  <c r="AV35" i="8"/>
  <c r="AW35" i="8"/>
  <c r="AX35" i="8"/>
  <c r="AY35" i="8"/>
  <c r="AZ35" i="8"/>
  <c r="BA35" i="8"/>
  <c r="BB35" i="8"/>
  <c r="BC35" i="8"/>
  <c r="BD35" i="8"/>
  <c r="BE35" i="8"/>
  <c r="BF35" i="8"/>
  <c r="BG35" i="8"/>
  <c r="BH35" i="8"/>
  <c r="BI35" i="8"/>
  <c r="BJ35" i="8"/>
  <c r="BK35" i="8"/>
  <c r="AR34" i="9"/>
  <c r="AQ35" i="9"/>
  <c r="AD11" i="9"/>
  <c r="AE10" i="9"/>
  <c r="V20" i="8"/>
  <c r="V21" i="8"/>
  <c r="BI10" i="8"/>
  <c r="AB11" i="8"/>
  <c r="AC10" i="8"/>
  <c r="AC11" i="4"/>
  <c r="AD10" i="4"/>
  <c r="AC10" i="3"/>
  <c r="AB11" i="3"/>
  <c r="V19" i="2"/>
  <c r="U22" i="2"/>
  <c r="U23" i="2"/>
  <c r="U9" i="2"/>
  <c r="U14" i="2"/>
  <c r="AB11" i="2"/>
  <c r="AC10" i="2"/>
  <c r="AI20" i="20"/>
  <c r="AI21" i="20"/>
  <c r="AJ19" i="19"/>
  <c r="AI22" i="19"/>
  <c r="AI23" i="19"/>
  <c r="AI9" i="19"/>
  <c r="AI14" i="19"/>
  <c r="AJ20" i="18"/>
  <c r="AJ21" i="18"/>
  <c r="AJ20" i="17"/>
  <c r="AJ21" i="17"/>
  <c r="AL19" i="16"/>
  <c r="AK22" i="16"/>
  <c r="AK23" i="16"/>
  <c r="AK9" i="16"/>
  <c r="AK14" i="16"/>
  <c r="AR35" i="9"/>
  <c r="AS35" i="9"/>
  <c r="AT35" i="9"/>
  <c r="AU35" i="9"/>
  <c r="AV35" i="9"/>
  <c r="AW35" i="9"/>
  <c r="AX35" i="9"/>
  <c r="AE11" i="9"/>
  <c r="AF10" i="9"/>
  <c r="W19" i="8"/>
  <c r="V22" i="8"/>
  <c r="V23" i="8"/>
  <c r="V9" i="8"/>
  <c r="V14" i="8"/>
  <c r="AC11" i="8"/>
  <c r="AD10" i="8"/>
  <c r="BJ10" i="8"/>
  <c r="AE10" i="4"/>
  <c r="AD11" i="4"/>
  <c r="AC11" i="3"/>
  <c r="AD10" i="3"/>
  <c r="AC11" i="2"/>
  <c r="AD10" i="2"/>
  <c r="V20" i="2"/>
  <c r="V21" i="2"/>
  <c r="AJ19" i="20"/>
  <c r="AI22" i="20"/>
  <c r="AI23" i="20"/>
  <c r="AI9" i="20"/>
  <c r="AI14" i="20"/>
  <c r="AJ20" i="19"/>
  <c r="AJ21" i="19"/>
  <c r="AK19" i="18"/>
  <c r="AJ22" i="18"/>
  <c r="AJ23" i="18"/>
  <c r="AJ9" i="18"/>
  <c r="AJ14" i="18"/>
  <c r="AK19" i="17"/>
  <c r="AJ22" i="17"/>
  <c r="AJ23" i="17"/>
  <c r="AJ9" i="17"/>
  <c r="AJ14" i="17"/>
  <c r="AL20" i="16"/>
  <c r="AL21" i="16"/>
  <c r="AF11" i="9"/>
  <c r="AG10" i="9"/>
  <c r="BK10" i="8"/>
  <c r="AD11" i="8"/>
  <c r="AE10" i="8"/>
  <c r="W20" i="8"/>
  <c r="W21" i="8"/>
  <c r="AF10" i="4"/>
  <c r="AE11" i="4"/>
  <c r="AE10" i="3"/>
  <c r="AD11" i="3"/>
  <c r="W19" i="2"/>
  <c r="V22" i="2"/>
  <c r="V23" i="2"/>
  <c r="V9" i="2"/>
  <c r="V14" i="2"/>
  <c r="AD11" i="2"/>
  <c r="AE10" i="2"/>
  <c r="AJ20" i="20"/>
  <c r="AJ21" i="20"/>
  <c r="AK19" i="19"/>
  <c r="AJ22" i="19"/>
  <c r="AJ23" i="19"/>
  <c r="AJ9" i="19"/>
  <c r="AJ14" i="19"/>
  <c r="AK20" i="18"/>
  <c r="AK21" i="18"/>
  <c r="AK20" i="17"/>
  <c r="AK21" i="17"/>
  <c r="AM19" i="16"/>
  <c r="AL22" i="16"/>
  <c r="AL23" i="16"/>
  <c r="AL9" i="16"/>
  <c r="AL14" i="16"/>
  <c r="AH10" i="9"/>
  <c r="AG11" i="9"/>
  <c r="X19" i="8"/>
  <c r="W22" i="8"/>
  <c r="W23" i="8"/>
  <c r="W9" i="8"/>
  <c r="W14" i="8"/>
  <c r="AF10" i="8"/>
  <c r="AE11" i="8"/>
  <c r="AF11" i="4"/>
  <c r="AG10" i="4"/>
  <c r="AF10" i="3"/>
  <c r="AE11" i="3"/>
  <c r="AF10" i="2"/>
  <c r="AE11" i="2"/>
  <c r="W20" i="2"/>
  <c r="W21" i="2"/>
  <c r="AK19" i="20"/>
  <c r="AJ22" i="20"/>
  <c r="AJ23" i="20"/>
  <c r="AJ9" i="20"/>
  <c r="AJ14" i="20"/>
  <c r="AK20" i="19"/>
  <c r="AK21" i="19"/>
  <c r="AL19" i="18"/>
  <c r="AK22" i="18"/>
  <c r="AK23" i="18"/>
  <c r="AK9" i="18"/>
  <c r="AK14" i="18"/>
  <c r="AL19" i="17"/>
  <c r="AK22" i="17"/>
  <c r="AK23" i="17"/>
  <c r="AK9" i="17"/>
  <c r="AK14" i="17"/>
  <c r="AM20" i="16"/>
  <c r="AM21" i="16"/>
  <c r="AN19" i="16"/>
  <c r="AH11" i="9"/>
  <c r="AI10" i="9"/>
  <c r="X20" i="8"/>
  <c r="X21" i="8"/>
  <c r="AG10" i="8"/>
  <c r="AF11" i="8"/>
  <c r="AH10" i="4"/>
  <c r="AG11" i="4"/>
  <c r="AF11" i="3"/>
  <c r="AG10" i="3"/>
  <c r="X19" i="2"/>
  <c r="W22" i="2"/>
  <c r="W23" i="2"/>
  <c r="W9" i="2"/>
  <c r="W14" i="2"/>
  <c r="AG10" i="2"/>
  <c r="AF11" i="2"/>
  <c r="AK20" i="20"/>
  <c r="AK21" i="20"/>
  <c r="AL19" i="19"/>
  <c r="AK22" i="19"/>
  <c r="AK23" i="19"/>
  <c r="AK9" i="19"/>
  <c r="AK14" i="19"/>
  <c r="AL20" i="18"/>
  <c r="AL21" i="18"/>
  <c r="AL20" i="17"/>
  <c r="AL21" i="17"/>
  <c r="AN20" i="16"/>
  <c r="AN21" i="16"/>
  <c r="AM22" i="16"/>
  <c r="AM23" i="16"/>
  <c r="AM9" i="16"/>
  <c r="AM14" i="16"/>
  <c r="AI11" i="9"/>
  <c r="AJ10" i="9"/>
  <c r="Y19" i="8"/>
  <c r="Y20" i="8" s="1"/>
  <c r="Y21" i="8" s="1"/>
  <c r="X22" i="8"/>
  <c r="X23" i="8"/>
  <c r="X9" i="8"/>
  <c r="X14" i="8"/>
  <c r="AG11" i="8"/>
  <c r="AH10" i="8"/>
  <c r="AI10" i="4"/>
  <c r="AH11" i="4"/>
  <c r="AG11" i="3"/>
  <c r="AH10" i="3"/>
  <c r="AH10" i="2"/>
  <c r="AG11" i="2"/>
  <c r="X20" i="2"/>
  <c r="X21" i="2"/>
  <c r="AL19" i="20"/>
  <c r="AK22" i="20"/>
  <c r="AK23" i="20"/>
  <c r="AK9" i="20"/>
  <c r="AK14" i="20"/>
  <c r="AL20" i="19"/>
  <c r="AL21" i="19"/>
  <c r="AM19" i="18"/>
  <c r="AL22" i="18"/>
  <c r="AL23" i="18"/>
  <c r="AL9" i="18"/>
  <c r="AL14" i="18"/>
  <c r="AM19" i="17"/>
  <c r="AL22" i="17"/>
  <c r="AL23" i="17"/>
  <c r="AL9" i="17"/>
  <c r="AL14" i="17"/>
  <c r="AO19" i="16"/>
  <c r="AN22" i="16"/>
  <c r="AN23" i="16"/>
  <c r="AN9" i="16"/>
  <c r="AN14" i="16"/>
  <c r="AK10" i="9"/>
  <c r="AJ11" i="9"/>
  <c r="AH11" i="8"/>
  <c r="AI10" i="8"/>
  <c r="AI11" i="4"/>
  <c r="AJ10" i="4"/>
  <c r="AH11" i="3"/>
  <c r="AI10" i="3"/>
  <c r="Y19" i="2"/>
  <c r="X22" i="2"/>
  <c r="X23" i="2"/>
  <c r="X9" i="2"/>
  <c r="X14" i="2"/>
  <c r="AH11" i="2"/>
  <c r="AI10" i="2"/>
  <c r="AL20" i="20"/>
  <c r="AL21" i="20"/>
  <c r="AM19" i="19"/>
  <c r="AL22" i="19"/>
  <c r="AL23" i="19"/>
  <c r="AL9" i="19"/>
  <c r="AL14" i="19"/>
  <c r="AM20" i="18"/>
  <c r="AM21" i="18"/>
  <c r="AM20" i="17"/>
  <c r="AM21" i="17"/>
  <c r="AO20" i="16"/>
  <c r="AO21" i="16"/>
  <c r="AP19" i="16"/>
  <c r="AL10" i="9"/>
  <c r="AK11" i="9"/>
  <c r="AI11" i="8"/>
  <c r="AJ10" i="8"/>
  <c r="AJ11" i="4"/>
  <c r="AK10" i="4"/>
  <c r="AJ10" i="3"/>
  <c r="AI11" i="3"/>
  <c r="AI11" i="2"/>
  <c r="AJ10" i="2"/>
  <c r="Y20" i="2"/>
  <c r="Y21" i="2"/>
  <c r="AM19" i="20"/>
  <c r="AL22" i="20"/>
  <c r="AL23" i="20"/>
  <c r="AL9" i="20"/>
  <c r="AL14" i="20"/>
  <c r="AM20" i="19"/>
  <c r="AM21" i="19"/>
  <c r="AN19" i="18"/>
  <c r="AM22" i="18"/>
  <c r="AM23" i="18"/>
  <c r="AM9" i="18"/>
  <c r="AM14" i="18"/>
  <c r="AN19" i="17"/>
  <c r="AM22" i="17"/>
  <c r="AM23" i="17"/>
  <c r="AM9" i="17"/>
  <c r="AM14" i="17"/>
  <c r="AP20" i="16"/>
  <c r="AP21" i="16"/>
  <c r="AO22" i="16"/>
  <c r="AO23" i="16"/>
  <c r="AO9" i="16"/>
  <c r="AO14" i="16"/>
  <c r="AL11" i="9"/>
  <c r="AM10" i="9"/>
  <c r="AJ11" i="8"/>
  <c r="AK10" i="8"/>
  <c r="AK11" i="4"/>
  <c r="AL10" i="4"/>
  <c r="AK10" i="3"/>
  <c r="AJ11" i="3"/>
  <c r="Z19" i="2"/>
  <c r="Y22" i="2"/>
  <c r="Y23" i="2"/>
  <c r="Y9" i="2"/>
  <c r="Y14" i="2"/>
  <c r="AJ11" i="2"/>
  <c r="AK10" i="2"/>
  <c r="AM20" i="20"/>
  <c r="AM21" i="20"/>
  <c r="AN19" i="19"/>
  <c r="AM22" i="19"/>
  <c r="AM23" i="19"/>
  <c r="AM9" i="19"/>
  <c r="AM14" i="19"/>
  <c r="AN20" i="18"/>
  <c r="AN21" i="18"/>
  <c r="AN20" i="17"/>
  <c r="AN21" i="17"/>
  <c r="AQ19" i="16"/>
  <c r="AP22" i="16"/>
  <c r="AP23" i="16"/>
  <c r="AP9" i="16"/>
  <c r="AP14" i="16"/>
  <c r="AM11" i="9"/>
  <c r="AN10" i="9"/>
  <c r="AK11" i="8"/>
  <c r="AL10" i="8"/>
  <c r="AL11" i="4"/>
  <c r="AM10" i="4"/>
  <c r="AK11" i="3"/>
  <c r="AL10" i="3"/>
  <c r="AK11" i="2"/>
  <c r="AL10" i="2"/>
  <c r="Z20" i="2"/>
  <c r="Z21" i="2"/>
  <c r="AN19" i="20"/>
  <c r="AM22" i="20"/>
  <c r="AM23" i="20"/>
  <c r="AM9" i="20"/>
  <c r="AM14" i="20"/>
  <c r="AN20" i="19"/>
  <c r="AN21" i="19"/>
  <c r="AO19" i="18"/>
  <c r="AN22" i="18"/>
  <c r="AN23" i="18"/>
  <c r="AN9" i="18"/>
  <c r="AN14" i="18"/>
  <c r="AO19" i="17"/>
  <c r="AN22" i="17"/>
  <c r="AN23" i="17"/>
  <c r="AN9" i="17"/>
  <c r="AN14" i="17"/>
  <c r="AQ20" i="16"/>
  <c r="AQ21" i="16"/>
  <c r="AR19" i="16"/>
  <c r="AN11" i="9"/>
  <c r="AO10" i="9"/>
  <c r="AL11" i="8"/>
  <c r="AM10" i="8"/>
  <c r="AM11" i="4"/>
  <c r="AL11" i="3"/>
  <c r="AM10" i="3"/>
  <c r="AA19" i="2"/>
  <c r="Z22" i="2"/>
  <c r="Z23" i="2"/>
  <c r="Z9" i="2"/>
  <c r="Z14" i="2"/>
  <c r="AL11" i="2"/>
  <c r="AM10" i="2"/>
  <c r="AN20" i="20"/>
  <c r="AN21" i="20"/>
  <c r="AO19" i="19"/>
  <c r="AN22" i="19"/>
  <c r="AN23" i="19"/>
  <c r="AN9" i="19"/>
  <c r="AN14" i="19"/>
  <c r="AO20" i="18"/>
  <c r="AO21" i="18"/>
  <c r="AP19" i="18"/>
  <c r="AO20" i="17"/>
  <c r="AO21" i="17"/>
  <c r="AP19" i="17"/>
  <c r="AR20" i="16"/>
  <c r="AR21" i="16"/>
  <c r="AQ22" i="16"/>
  <c r="AQ23" i="16"/>
  <c r="AQ9" i="16"/>
  <c r="AQ14" i="16"/>
  <c r="AO11" i="9"/>
  <c r="AP10" i="9"/>
  <c r="AN10" i="8"/>
  <c r="AM11" i="8"/>
  <c r="AM11" i="3"/>
  <c r="AN10" i="2"/>
  <c r="AM11" i="2"/>
  <c r="AA20" i="2"/>
  <c r="AA21" i="2"/>
  <c r="AO19" i="20"/>
  <c r="AN22" i="20"/>
  <c r="AN23" i="20"/>
  <c r="AN9" i="20"/>
  <c r="AN14" i="20"/>
  <c r="AO20" i="19"/>
  <c r="AO21" i="19"/>
  <c r="AO22" i="18"/>
  <c r="AO23" i="18"/>
  <c r="AO9" i="18"/>
  <c r="AO14" i="18"/>
  <c r="AP20" i="18"/>
  <c r="AP21" i="18"/>
  <c r="AQ19" i="18"/>
  <c r="AO22" i="17"/>
  <c r="AO23" i="17"/>
  <c r="AO9" i="17"/>
  <c r="AO14" i="17"/>
  <c r="AP20" i="17"/>
  <c r="AP21" i="17"/>
  <c r="AS19" i="16"/>
  <c r="AR22" i="16"/>
  <c r="AR23" i="16"/>
  <c r="AR9" i="16"/>
  <c r="AR14" i="16"/>
  <c r="AP11" i="9"/>
  <c r="AQ10" i="9"/>
  <c r="AO10" i="8"/>
  <c r="AN11" i="8"/>
  <c r="AB19" i="2"/>
  <c r="AA22" i="2"/>
  <c r="AA23" i="2"/>
  <c r="AA9" i="2"/>
  <c r="AA14" i="2"/>
  <c r="AO10" i="2"/>
  <c r="AN11" i="2"/>
  <c r="AO20" i="20"/>
  <c r="AO21" i="20"/>
  <c r="AP19" i="20"/>
  <c r="AP19" i="19"/>
  <c r="AO22" i="19"/>
  <c r="AO23" i="19"/>
  <c r="AO9" i="19"/>
  <c r="AO14" i="19"/>
  <c r="AQ20" i="18"/>
  <c r="AQ21" i="18"/>
  <c r="AP22" i="18"/>
  <c r="AP23" i="18"/>
  <c r="AP9" i="18"/>
  <c r="AP14" i="18"/>
  <c r="AQ19" i="17"/>
  <c r="AP22" i="17"/>
  <c r="AP23" i="17"/>
  <c r="AP9" i="17"/>
  <c r="AP14" i="17"/>
  <c r="AS20" i="16"/>
  <c r="AS21" i="16"/>
  <c r="AQ11" i="9"/>
  <c r="AR10" i="9"/>
  <c r="AP10" i="8"/>
  <c r="AO11" i="8"/>
  <c r="AP10" i="2"/>
  <c r="AO11" i="2"/>
  <c r="AB20" i="2"/>
  <c r="AB21" i="2"/>
  <c r="AP20" i="20"/>
  <c r="AP21" i="20"/>
  <c r="AO22" i="20"/>
  <c r="AO23" i="20"/>
  <c r="AO9" i="20"/>
  <c r="AO14" i="20"/>
  <c r="AP20" i="19"/>
  <c r="AP21" i="19"/>
  <c r="AR19" i="18"/>
  <c r="AQ22" i="18"/>
  <c r="AQ23" i="18"/>
  <c r="AQ9" i="18"/>
  <c r="AQ14" i="18"/>
  <c r="AQ20" i="17"/>
  <c r="AQ21" i="17"/>
  <c r="AT19" i="16"/>
  <c r="AS22" i="16"/>
  <c r="AS23" i="16"/>
  <c r="AS9" i="16"/>
  <c r="AS14" i="16"/>
  <c r="AR11" i="9"/>
  <c r="AS11" i="9"/>
  <c r="AT11" i="9"/>
  <c r="AU11" i="9"/>
  <c r="AV11" i="9"/>
  <c r="AW11" i="9"/>
  <c r="AX11" i="9"/>
  <c r="AP11" i="8"/>
  <c r="AQ10" i="8"/>
  <c r="AC19" i="2"/>
  <c r="AB22" i="2"/>
  <c r="AB23" i="2"/>
  <c r="AB9" i="2"/>
  <c r="AB14" i="2"/>
  <c r="AP11" i="2"/>
  <c r="AQ10" i="2"/>
  <c r="AQ19" i="20"/>
  <c r="AP22" i="20"/>
  <c r="AP23" i="20"/>
  <c r="AP9" i="20"/>
  <c r="AP14" i="20"/>
  <c r="AQ19" i="19"/>
  <c r="AP22" i="19"/>
  <c r="AP23" i="19"/>
  <c r="AP9" i="19"/>
  <c r="AP14" i="19"/>
  <c r="AR20" i="18"/>
  <c r="AR21" i="18"/>
  <c r="AR19" i="17"/>
  <c r="AQ22" i="17"/>
  <c r="AQ23" i="17"/>
  <c r="AQ9" i="17"/>
  <c r="AQ14" i="17"/>
  <c r="AT20" i="16"/>
  <c r="AT21" i="16"/>
  <c r="AQ11" i="8"/>
  <c r="AR10" i="8"/>
  <c r="AR11" i="8"/>
  <c r="AS11" i="8"/>
  <c r="AT11" i="8"/>
  <c r="AU11" i="8"/>
  <c r="AV11" i="8"/>
  <c r="AW11" i="8"/>
  <c r="AX11" i="8"/>
  <c r="AY11" i="8"/>
  <c r="AZ11" i="8"/>
  <c r="BA11" i="8"/>
  <c r="BB11" i="8"/>
  <c r="BC11" i="8"/>
  <c r="BD11" i="8"/>
  <c r="BE11" i="8"/>
  <c r="BF11" i="8"/>
  <c r="BG11" i="8"/>
  <c r="BH11" i="8"/>
  <c r="BI11" i="8"/>
  <c r="BJ11" i="8"/>
  <c r="BK11" i="8"/>
  <c r="AC20" i="2"/>
  <c r="AC21" i="2"/>
  <c r="AD19" i="2"/>
  <c r="AQ11" i="2"/>
  <c r="AR10" i="2"/>
  <c r="AQ20" i="20"/>
  <c r="AQ21" i="20"/>
  <c r="AQ20" i="19"/>
  <c r="AQ21" i="19"/>
  <c r="AS19" i="18"/>
  <c r="AR22" i="18"/>
  <c r="AR23" i="18"/>
  <c r="AR9" i="18"/>
  <c r="AR14" i="18"/>
  <c r="AR20" i="17"/>
  <c r="AR21" i="17"/>
  <c r="AU19" i="16"/>
  <c r="AT22" i="16"/>
  <c r="AT23" i="16"/>
  <c r="AT9" i="16"/>
  <c r="AT14" i="16"/>
  <c r="AR11" i="2"/>
  <c r="AS11" i="2"/>
  <c r="AT11" i="2"/>
  <c r="AU11" i="2"/>
  <c r="AV11" i="2"/>
  <c r="AW11" i="2"/>
  <c r="AX11" i="2"/>
  <c r="AY11" i="2"/>
  <c r="AD20" i="2"/>
  <c r="AD21" i="2"/>
  <c r="AC22" i="2"/>
  <c r="AC23" i="2"/>
  <c r="AC9" i="2"/>
  <c r="AC14" i="2"/>
  <c r="AR19" i="20"/>
  <c r="AQ22" i="20"/>
  <c r="AQ23" i="20"/>
  <c r="AQ9" i="20"/>
  <c r="AQ14" i="20"/>
  <c r="AR19" i="19"/>
  <c r="AQ22" i="19"/>
  <c r="AQ23" i="19"/>
  <c r="AQ9" i="19"/>
  <c r="AQ14" i="19"/>
  <c r="AS20" i="18"/>
  <c r="AS21" i="18"/>
  <c r="AS19" i="17"/>
  <c r="AR22" i="17"/>
  <c r="AR23" i="17"/>
  <c r="AR9" i="17"/>
  <c r="AR14" i="17"/>
  <c r="AU20" i="16"/>
  <c r="AU21" i="16"/>
  <c r="AE19" i="2"/>
  <c r="AD22" i="2"/>
  <c r="AD23" i="2"/>
  <c r="AD9" i="2"/>
  <c r="AD14" i="2"/>
  <c r="AR20" i="20"/>
  <c r="AR21" i="20"/>
  <c r="AR20" i="19"/>
  <c r="AR21" i="19"/>
  <c r="AT19" i="18"/>
  <c r="AS22" i="18"/>
  <c r="AS23" i="18"/>
  <c r="AS9" i="18"/>
  <c r="AS14" i="18"/>
  <c r="AS20" i="17"/>
  <c r="AS21" i="17"/>
  <c r="AV19" i="16"/>
  <c r="AU22" i="16"/>
  <c r="AU23" i="16"/>
  <c r="AU9" i="16"/>
  <c r="AU14" i="16"/>
  <c r="AE20" i="2"/>
  <c r="AE21" i="2"/>
  <c r="AS19" i="20"/>
  <c r="AR22" i="20"/>
  <c r="AR23" i="20"/>
  <c r="AR9" i="20"/>
  <c r="AR14" i="20"/>
  <c r="AS19" i="19"/>
  <c r="AR22" i="19"/>
  <c r="AR23" i="19"/>
  <c r="AR9" i="19"/>
  <c r="AR14" i="19"/>
  <c r="AT20" i="18"/>
  <c r="AT21" i="18"/>
  <c r="AT19" i="17"/>
  <c r="AS22" i="17"/>
  <c r="AS23" i="17"/>
  <c r="AS9" i="17"/>
  <c r="AS14" i="17"/>
  <c r="AV20" i="16"/>
  <c r="AV21" i="16"/>
  <c r="AF19" i="2"/>
  <c r="AE22" i="2"/>
  <c r="AE23" i="2"/>
  <c r="AE9" i="2"/>
  <c r="AE14" i="2"/>
  <c r="AS20" i="20"/>
  <c r="AS21" i="20"/>
  <c r="AS20" i="19"/>
  <c r="AS21" i="19"/>
  <c r="AU19" i="18"/>
  <c r="AT22" i="18"/>
  <c r="AT23" i="18"/>
  <c r="AT9" i="18"/>
  <c r="AT14" i="18"/>
  <c r="AT20" i="17"/>
  <c r="AT21" i="17"/>
  <c r="AW19" i="16"/>
  <c r="AV22" i="16"/>
  <c r="AV23" i="16"/>
  <c r="AV9" i="16"/>
  <c r="AV14" i="16"/>
  <c r="AF20" i="2"/>
  <c r="AF21" i="2"/>
  <c r="AG19" i="2"/>
  <c r="AT19" i="20"/>
  <c r="AS22" i="20"/>
  <c r="AS23" i="20"/>
  <c r="AS9" i="20"/>
  <c r="AS14" i="20"/>
  <c r="AT19" i="19"/>
  <c r="AS22" i="19"/>
  <c r="AS23" i="19"/>
  <c r="AS9" i="19"/>
  <c r="AS14" i="19"/>
  <c r="AU20" i="18"/>
  <c r="AU21" i="18"/>
  <c r="AU19" i="17"/>
  <c r="AT22" i="17"/>
  <c r="AT23" i="17"/>
  <c r="AT9" i="17"/>
  <c r="AT14" i="17"/>
  <c r="AW20" i="16"/>
  <c r="AW21" i="16"/>
  <c r="AX19" i="16"/>
  <c r="AG20" i="2"/>
  <c r="AG21" i="2"/>
  <c r="AF22" i="2"/>
  <c r="AF23" i="2"/>
  <c r="AF9" i="2"/>
  <c r="AF14" i="2"/>
  <c r="AT20" i="20"/>
  <c r="AT21" i="20"/>
  <c r="AT20" i="19"/>
  <c r="AT21" i="19"/>
  <c r="AV19" i="18"/>
  <c r="AU22" i="18"/>
  <c r="AU23" i="18"/>
  <c r="AU9" i="18"/>
  <c r="AU14" i="18"/>
  <c r="AU20" i="17"/>
  <c r="AU21" i="17"/>
  <c r="AX20" i="16"/>
  <c r="AX21" i="16"/>
  <c r="AW22" i="16"/>
  <c r="AW23" i="16"/>
  <c r="AW9" i="16"/>
  <c r="AW14" i="16"/>
  <c r="AH19" i="2"/>
  <c r="AG22" i="2"/>
  <c r="AG23" i="2"/>
  <c r="AG9" i="2"/>
  <c r="AG14" i="2"/>
  <c r="AU19" i="20"/>
  <c r="AT22" i="20"/>
  <c r="AT23" i="20"/>
  <c r="AT9" i="20"/>
  <c r="AT14" i="20"/>
  <c r="AU19" i="19"/>
  <c r="AT22" i="19"/>
  <c r="AT23" i="19"/>
  <c r="AT9" i="19"/>
  <c r="AT14" i="19"/>
  <c r="AV20" i="18"/>
  <c r="AV21" i="18"/>
  <c r="AW19" i="18"/>
  <c r="AV19" i="17"/>
  <c r="AU22" i="17"/>
  <c r="AU23" i="17"/>
  <c r="AU9" i="17"/>
  <c r="AU14" i="17"/>
  <c r="AY19" i="16"/>
  <c r="AX22" i="16"/>
  <c r="AX23" i="16"/>
  <c r="AX9" i="16"/>
  <c r="AX14" i="16"/>
  <c r="AH20" i="2"/>
  <c r="AH21" i="2"/>
  <c r="AU20" i="20"/>
  <c r="AU21" i="20"/>
  <c r="AU20" i="19"/>
  <c r="AU21" i="19"/>
  <c r="AW20" i="18"/>
  <c r="AW21" i="18"/>
  <c r="AV22" i="18"/>
  <c r="AV23" i="18"/>
  <c r="AV9" i="18"/>
  <c r="AV14" i="18"/>
  <c r="AV20" i="17"/>
  <c r="AV21" i="17"/>
  <c r="AY20" i="16"/>
  <c r="AY21" i="16"/>
  <c r="AI19" i="2"/>
  <c r="AH22" i="2"/>
  <c r="AH23" i="2"/>
  <c r="AH9" i="2"/>
  <c r="AH14" i="2"/>
  <c r="AV19" i="20"/>
  <c r="AU22" i="20"/>
  <c r="AU23" i="20"/>
  <c r="AU9" i="20"/>
  <c r="AU14" i="20"/>
  <c r="AV19" i="19"/>
  <c r="AU22" i="19"/>
  <c r="AU23" i="19"/>
  <c r="AU9" i="19"/>
  <c r="AU14" i="19"/>
  <c r="AX19" i="18"/>
  <c r="AW22" i="18"/>
  <c r="AW23" i="18"/>
  <c r="AW9" i="18"/>
  <c r="AW14" i="18"/>
  <c r="AW19" i="17"/>
  <c r="AV22" i="17"/>
  <c r="AV23" i="17"/>
  <c r="AV9" i="17"/>
  <c r="AV14" i="17"/>
  <c r="AZ19" i="16"/>
  <c r="AY22" i="16"/>
  <c r="AY23" i="16"/>
  <c r="AY9" i="16"/>
  <c r="AY14" i="16"/>
  <c r="AI20" i="2"/>
  <c r="AI21" i="2"/>
  <c r="AV20" i="20"/>
  <c r="AV21" i="20"/>
  <c r="AV20" i="19"/>
  <c r="AV21" i="19"/>
  <c r="AX20" i="18"/>
  <c r="AX21" i="18"/>
  <c r="AW20" i="17"/>
  <c r="AW21" i="17"/>
  <c r="AZ20" i="16"/>
  <c r="AZ21" i="16"/>
  <c r="AJ19" i="2"/>
  <c r="AI22" i="2"/>
  <c r="AI23" i="2"/>
  <c r="AI9" i="2"/>
  <c r="AI14" i="2"/>
  <c r="AW19" i="20"/>
  <c r="AV22" i="20"/>
  <c r="AV23" i="20"/>
  <c r="AV9" i="20"/>
  <c r="AV14" i="20"/>
  <c r="AW19" i="19"/>
  <c r="AV22" i="19"/>
  <c r="AV23" i="19"/>
  <c r="AV9" i="19"/>
  <c r="AV14" i="19"/>
  <c r="AY19" i="18"/>
  <c r="AX22" i="18"/>
  <c r="AX23" i="18"/>
  <c r="AX9" i="18"/>
  <c r="AX14" i="18"/>
  <c r="AX19" i="17"/>
  <c r="AW22" i="17"/>
  <c r="AW23" i="17"/>
  <c r="AW9" i="17"/>
  <c r="AW14" i="17"/>
  <c r="BA19" i="16"/>
  <c r="AZ22" i="16"/>
  <c r="AZ23" i="16"/>
  <c r="AZ9" i="16"/>
  <c r="AZ14" i="16"/>
  <c r="AJ20" i="2"/>
  <c r="AJ21" i="2"/>
  <c r="AW20" i="20"/>
  <c r="AW21" i="20"/>
  <c r="AX19" i="20"/>
  <c r="AW20" i="19"/>
  <c r="AW21" i="19"/>
  <c r="AY20" i="18"/>
  <c r="AY21" i="18"/>
  <c r="AX20" i="17"/>
  <c r="AX21" i="17"/>
  <c r="BA20" i="16"/>
  <c r="BA21" i="16"/>
  <c r="AK19" i="2"/>
  <c r="AJ22" i="2"/>
  <c r="AJ23" i="2"/>
  <c r="AJ9" i="2"/>
  <c r="AJ14" i="2"/>
  <c r="AX20" i="20"/>
  <c r="AX21" i="20"/>
  <c r="AW22" i="20"/>
  <c r="AW23" i="20"/>
  <c r="AW9" i="20"/>
  <c r="AW14" i="20"/>
  <c r="AX19" i="19"/>
  <c r="AW22" i="19"/>
  <c r="AW23" i="19"/>
  <c r="AW9" i="19"/>
  <c r="AW14" i="19"/>
  <c r="AZ19" i="18"/>
  <c r="AY22" i="18"/>
  <c r="AY23" i="18"/>
  <c r="AY9" i="18"/>
  <c r="AY14" i="18"/>
  <c r="AY19" i="17"/>
  <c r="AX22" i="17"/>
  <c r="AX23" i="17"/>
  <c r="AX9" i="17"/>
  <c r="AX14" i="17"/>
  <c r="BB19" i="16"/>
  <c r="BA22" i="16"/>
  <c r="BA23" i="16"/>
  <c r="BA9" i="16"/>
  <c r="BA14" i="16"/>
  <c r="AK20" i="2"/>
  <c r="AK21" i="2"/>
  <c r="AY19" i="20"/>
  <c r="AX22" i="20"/>
  <c r="AX23" i="20"/>
  <c r="AX9" i="20"/>
  <c r="AX14" i="20"/>
  <c r="AX20" i="19"/>
  <c r="AX21" i="19"/>
  <c r="AZ20" i="18"/>
  <c r="AZ21" i="18"/>
  <c r="AY20" i="17"/>
  <c r="AY21" i="17"/>
  <c r="BB20" i="16"/>
  <c r="BB21" i="16"/>
  <c r="AL19" i="2"/>
  <c r="AK22" i="2"/>
  <c r="AK23" i="2"/>
  <c r="AK9" i="2"/>
  <c r="AK14" i="2"/>
  <c r="AY20" i="20"/>
  <c r="AY21" i="20"/>
  <c r="AY19" i="19"/>
  <c r="AX22" i="19"/>
  <c r="AX23" i="19"/>
  <c r="AX9" i="19"/>
  <c r="AX14" i="19"/>
  <c r="BA19" i="18"/>
  <c r="AZ22" i="18"/>
  <c r="AZ23" i="18"/>
  <c r="AZ9" i="18"/>
  <c r="AZ14" i="18"/>
  <c r="AZ19" i="17"/>
  <c r="AY22" i="17"/>
  <c r="AY23" i="17"/>
  <c r="AY9" i="17"/>
  <c r="AY14" i="17"/>
  <c r="BC19" i="16"/>
  <c r="BB22" i="16"/>
  <c r="BB23" i="16"/>
  <c r="BB9" i="16"/>
  <c r="BB14" i="16"/>
  <c r="AL20" i="2"/>
  <c r="AL21" i="2"/>
  <c r="AZ19" i="20"/>
  <c r="AY22" i="20"/>
  <c r="AY23" i="20"/>
  <c r="AY9" i="20"/>
  <c r="AY14" i="20"/>
  <c r="AY20" i="19"/>
  <c r="AY21" i="19"/>
  <c r="BA20" i="18"/>
  <c r="BA21" i="18"/>
  <c r="AZ20" i="17"/>
  <c r="AZ21" i="17"/>
  <c r="BC20" i="16"/>
  <c r="BC21" i="16"/>
  <c r="AM19" i="2"/>
  <c r="AL22" i="2"/>
  <c r="AL23" i="2"/>
  <c r="AL9" i="2"/>
  <c r="AL14" i="2"/>
  <c r="AZ20" i="20"/>
  <c r="AZ21" i="20"/>
  <c r="AZ19" i="19"/>
  <c r="AY22" i="19"/>
  <c r="AY23" i="19"/>
  <c r="AY9" i="19"/>
  <c r="AY14" i="19"/>
  <c r="BB19" i="18"/>
  <c r="BA22" i="18"/>
  <c r="BA23" i="18"/>
  <c r="BA9" i="18"/>
  <c r="BA14" i="18"/>
  <c r="BA19" i="17"/>
  <c r="AZ22" i="17"/>
  <c r="AZ23" i="17"/>
  <c r="AZ9" i="17"/>
  <c r="AZ14" i="17"/>
  <c r="BD19" i="16"/>
  <c r="BC22" i="16"/>
  <c r="BC23" i="16"/>
  <c r="BC9" i="16"/>
  <c r="BC14" i="16"/>
  <c r="AM20" i="2"/>
  <c r="AM21" i="2"/>
  <c r="BA19" i="20"/>
  <c r="AZ22" i="20"/>
  <c r="AZ23" i="20"/>
  <c r="AZ9" i="20"/>
  <c r="AZ14" i="20"/>
  <c r="AZ20" i="19"/>
  <c r="AZ21" i="19"/>
  <c r="BB20" i="18"/>
  <c r="BB21" i="18"/>
  <c r="BA20" i="17"/>
  <c r="BA21" i="17"/>
  <c r="BD20" i="16"/>
  <c r="BD21" i="16"/>
  <c r="AN19" i="2"/>
  <c r="AM22" i="2"/>
  <c r="AM23" i="2"/>
  <c r="AM9" i="2"/>
  <c r="AM14" i="2"/>
  <c r="BA20" i="20"/>
  <c r="BA21" i="20"/>
  <c r="BA19" i="19"/>
  <c r="AZ22" i="19"/>
  <c r="AZ23" i="19"/>
  <c r="AZ9" i="19"/>
  <c r="AZ14" i="19"/>
  <c r="BC19" i="18"/>
  <c r="BB22" i="18"/>
  <c r="BB23" i="18"/>
  <c r="BB9" i="18"/>
  <c r="BB14" i="18"/>
  <c r="BB19" i="17"/>
  <c r="BA22" i="17"/>
  <c r="BA23" i="17"/>
  <c r="BA9" i="17"/>
  <c r="BA14" i="17"/>
  <c r="BE19" i="16"/>
  <c r="BD22" i="16"/>
  <c r="BD23" i="16"/>
  <c r="BD9" i="16"/>
  <c r="BD14" i="16"/>
  <c r="AN20" i="2"/>
  <c r="AN21" i="2"/>
  <c r="BB19" i="20"/>
  <c r="BA22" i="20"/>
  <c r="BA23" i="20"/>
  <c r="BA9" i="20"/>
  <c r="BA14" i="20"/>
  <c r="BA20" i="19"/>
  <c r="BA21" i="19"/>
  <c r="BC20" i="18"/>
  <c r="BC21" i="18"/>
  <c r="BB20" i="17"/>
  <c r="BB21" i="17"/>
  <c r="BE20" i="16"/>
  <c r="BE21" i="16"/>
  <c r="BF19" i="16"/>
  <c r="AO19" i="2"/>
  <c r="AN22" i="2"/>
  <c r="AN23" i="2"/>
  <c r="AN9" i="2"/>
  <c r="AN14" i="2"/>
  <c r="BB20" i="20"/>
  <c r="BB21" i="20"/>
  <c r="BB19" i="19"/>
  <c r="BA22" i="19"/>
  <c r="BA23" i="19"/>
  <c r="BA9" i="19"/>
  <c r="BA14" i="19"/>
  <c r="BD19" i="18"/>
  <c r="BC22" i="18"/>
  <c r="BC23" i="18"/>
  <c r="BC9" i="18"/>
  <c r="BC14" i="18"/>
  <c r="BC19" i="17"/>
  <c r="BB22" i="17"/>
  <c r="BB23" i="17"/>
  <c r="BB9" i="17"/>
  <c r="BB14" i="17"/>
  <c r="BF20" i="16"/>
  <c r="BF21" i="16"/>
  <c r="BE22" i="16"/>
  <c r="BE23" i="16"/>
  <c r="BE9" i="16"/>
  <c r="BE14" i="16"/>
  <c r="AO20" i="2"/>
  <c r="AO21" i="2"/>
  <c r="BC19" i="20"/>
  <c r="BB22" i="20"/>
  <c r="BB23" i="20"/>
  <c r="BB9" i="20"/>
  <c r="BB14" i="20"/>
  <c r="BB20" i="19"/>
  <c r="BB21" i="19"/>
  <c r="BD20" i="18"/>
  <c r="BD21" i="18"/>
  <c r="BC20" i="17"/>
  <c r="BC21" i="17"/>
  <c r="BG19" i="16"/>
  <c r="BF22" i="16"/>
  <c r="BF23" i="16"/>
  <c r="BF9" i="16"/>
  <c r="BF14" i="16"/>
  <c r="AP19" i="2"/>
  <c r="AO22" i="2"/>
  <c r="AO23" i="2"/>
  <c r="AO9" i="2"/>
  <c r="AO14" i="2"/>
  <c r="BC20" i="20"/>
  <c r="BC21" i="20"/>
  <c r="BC19" i="19"/>
  <c r="BB22" i="19"/>
  <c r="BB23" i="19"/>
  <c r="BB9" i="19"/>
  <c r="BB14" i="19"/>
  <c r="BE19" i="18"/>
  <c r="BD22" i="18"/>
  <c r="BD23" i="18"/>
  <c r="BD9" i="18"/>
  <c r="BD14" i="18"/>
  <c r="BD19" i="17"/>
  <c r="BC22" i="17"/>
  <c r="BC23" i="17"/>
  <c r="BC9" i="17"/>
  <c r="BC14" i="17"/>
  <c r="BG20" i="16"/>
  <c r="BG21" i="16"/>
  <c r="AP20" i="2"/>
  <c r="AP21" i="2"/>
  <c r="BD19" i="20"/>
  <c r="BC22" i="20"/>
  <c r="BC23" i="20"/>
  <c r="BC9" i="20"/>
  <c r="BC14" i="20"/>
  <c r="BC20" i="19"/>
  <c r="BC21" i="19"/>
  <c r="BE20" i="18"/>
  <c r="BE21" i="18"/>
  <c r="BD20" i="17"/>
  <c r="BD21" i="17"/>
  <c r="BH19" i="16"/>
  <c r="BG22" i="16"/>
  <c r="BG23" i="16"/>
  <c r="BG9" i="16"/>
  <c r="BG14" i="16"/>
  <c r="AQ19" i="2"/>
  <c r="AP22" i="2"/>
  <c r="AP23" i="2"/>
  <c r="AP9" i="2"/>
  <c r="AP14" i="2"/>
  <c r="BD20" i="20"/>
  <c r="BD21" i="20"/>
  <c r="BD19" i="19"/>
  <c r="BC22" i="19"/>
  <c r="BC23" i="19"/>
  <c r="BC9" i="19"/>
  <c r="BC14" i="19"/>
  <c r="BF19" i="18"/>
  <c r="BE22" i="18"/>
  <c r="BE23" i="18"/>
  <c r="BE9" i="18"/>
  <c r="BE14" i="18"/>
  <c r="BE19" i="17"/>
  <c r="BD22" i="17"/>
  <c r="BD23" i="17"/>
  <c r="BD9" i="17"/>
  <c r="BD14" i="17"/>
  <c r="BH20" i="16"/>
  <c r="BH21" i="16"/>
  <c r="AQ20" i="2"/>
  <c r="AQ21" i="2"/>
  <c r="BE19" i="20"/>
  <c r="BD22" i="20"/>
  <c r="BD23" i="20"/>
  <c r="BD9" i="20"/>
  <c r="BD14" i="20"/>
  <c r="BD20" i="19"/>
  <c r="BD21" i="19"/>
  <c r="BF20" i="18"/>
  <c r="BF21" i="18"/>
  <c r="BE20" i="17"/>
  <c r="BE21" i="17"/>
  <c r="BF19" i="17"/>
  <c r="BI19" i="16"/>
  <c r="BH22" i="16"/>
  <c r="BH23" i="16"/>
  <c r="BH9" i="16"/>
  <c r="BH14" i="16"/>
  <c r="AR19" i="2"/>
  <c r="AQ22" i="2"/>
  <c r="AQ23" i="2"/>
  <c r="AQ9" i="2"/>
  <c r="AQ14" i="2"/>
  <c r="BE20" i="20"/>
  <c r="BE21" i="20"/>
  <c r="BF19" i="20"/>
  <c r="BE19" i="19"/>
  <c r="BD22" i="19"/>
  <c r="BD23" i="19"/>
  <c r="BD9" i="19"/>
  <c r="BD14" i="19"/>
  <c r="BG19" i="18"/>
  <c r="BF22" i="18"/>
  <c r="BF23" i="18"/>
  <c r="BF9" i="18"/>
  <c r="BF14" i="18"/>
  <c r="BE22" i="17"/>
  <c r="BE23" i="17"/>
  <c r="BE9" i="17"/>
  <c r="BE14" i="17"/>
  <c r="BF20" i="17"/>
  <c r="BF21" i="17"/>
  <c r="BG19" i="17"/>
  <c r="BI20" i="16"/>
  <c r="BI21" i="16"/>
  <c r="AR20" i="2"/>
  <c r="AR21" i="2"/>
  <c r="BE22" i="20"/>
  <c r="BE23" i="20"/>
  <c r="BE9" i="20"/>
  <c r="BE14" i="20"/>
  <c r="BF20" i="20"/>
  <c r="BF21" i="20"/>
  <c r="BE20" i="19"/>
  <c r="BE21" i="19"/>
  <c r="BF19" i="19"/>
  <c r="BG20" i="18"/>
  <c r="BG21" i="18"/>
  <c r="BG20" i="17"/>
  <c r="BG21" i="17"/>
  <c r="BF22" i="17"/>
  <c r="BF23" i="17"/>
  <c r="BF9" i="17"/>
  <c r="BF14" i="17"/>
  <c r="BJ19" i="16"/>
  <c r="BI22" i="16"/>
  <c r="BI23" i="16"/>
  <c r="BI9" i="16"/>
  <c r="BI14" i="16"/>
  <c r="AS19" i="2"/>
  <c r="AR22" i="2"/>
  <c r="AR23" i="2"/>
  <c r="AR9" i="2"/>
  <c r="AR14" i="2"/>
  <c r="BG19" i="20"/>
  <c r="BF22" i="20"/>
  <c r="BF23" i="20"/>
  <c r="BF9" i="20"/>
  <c r="BF14" i="20"/>
  <c r="BE22" i="19"/>
  <c r="BE23" i="19"/>
  <c r="BE9" i="19"/>
  <c r="BE14" i="19"/>
  <c r="BF20" i="19"/>
  <c r="BF21" i="19"/>
  <c r="BH19" i="18"/>
  <c r="BG22" i="18"/>
  <c r="BG23" i="18"/>
  <c r="BG9" i="18"/>
  <c r="BG14" i="18"/>
  <c r="BH19" i="17"/>
  <c r="BG22" i="17"/>
  <c r="BG23" i="17"/>
  <c r="BG9" i="17"/>
  <c r="BG14" i="17"/>
  <c r="BJ20" i="16"/>
  <c r="BJ21" i="16"/>
  <c r="AS20" i="2"/>
  <c r="AS21" i="2"/>
  <c r="BG20" i="20"/>
  <c r="BG21" i="20"/>
  <c r="BG19" i="19"/>
  <c r="BF22" i="19"/>
  <c r="BF23" i="19"/>
  <c r="BF9" i="19"/>
  <c r="BF14" i="19"/>
  <c r="BH20" i="18"/>
  <c r="BH21" i="18"/>
  <c r="BH20" i="17"/>
  <c r="BH21" i="17"/>
  <c r="BK19" i="16"/>
  <c r="BJ22" i="16"/>
  <c r="BJ23" i="16"/>
  <c r="BJ9" i="16"/>
  <c r="BJ14" i="16"/>
  <c r="AT19" i="2"/>
  <c r="AS22" i="2"/>
  <c r="AS23" i="2"/>
  <c r="AS9" i="2"/>
  <c r="AS14" i="2"/>
  <c r="BH19" i="20"/>
  <c r="BG22" i="20"/>
  <c r="BG23" i="20"/>
  <c r="BG9" i="20"/>
  <c r="BG14" i="20"/>
  <c r="BG20" i="19"/>
  <c r="BG21" i="19"/>
  <c r="BI19" i="18"/>
  <c r="BH22" i="18"/>
  <c r="BH23" i="18"/>
  <c r="BH9" i="18"/>
  <c r="BH14" i="18"/>
  <c r="BI19" i="17"/>
  <c r="BH22" i="17"/>
  <c r="BH23" i="17"/>
  <c r="BH9" i="17"/>
  <c r="BH14" i="17"/>
  <c r="BK20" i="16"/>
  <c r="BK21" i="16"/>
  <c r="AT20" i="2"/>
  <c r="AT21" i="2"/>
  <c r="BH20" i="20"/>
  <c r="BH21" i="20"/>
  <c r="BH19" i="19"/>
  <c r="BG22" i="19"/>
  <c r="BG23" i="19"/>
  <c r="BG9" i="19"/>
  <c r="BG14" i="19"/>
  <c r="BI20" i="18"/>
  <c r="BI21" i="18"/>
  <c r="BI20" i="17"/>
  <c r="BI21" i="17"/>
  <c r="BL19" i="16"/>
  <c r="BK22" i="16"/>
  <c r="BK23" i="16"/>
  <c r="BK9" i="16"/>
  <c r="BK14" i="16"/>
  <c r="AU19" i="2"/>
  <c r="AT22" i="2"/>
  <c r="AT23" i="2"/>
  <c r="AT9" i="2"/>
  <c r="AT14" i="2"/>
  <c r="BI19" i="20"/>
  <c r="BH22" i="20"/>
  <c r="BH23" i="20"/>
  <c r="BH9" i="20"/>
  <c r="BH14" i="20"/>
  <c r="BH20" i="19"/>
  <c r="BH21" i="19"/>
  <c r="BJ19" i="18"/>
  <c r="BI22" i="18"/>
  <c r="BI23" i="18"/>
  <c r="BI9" i="18"/>
  <c r="BI14" i="18"/>
  <c r="BJ19" i="17"/>
  <c r="BI22" i="17"/>
  <c r="BI23" i="17"/>
  <c r="BI9" i="17"/>
  <c r="BI14" i="17"/>
  <c r="BL20" i="16"/>
  <c r="BL21" i="16"/>
  <c r="AU20" i="2"/>
  <c r="AU21" i="2"/>
  <c r="BI20" i="20"/>
  <c r="BI21" i="20"/>
  <c r="BI19" i="19"/>
  <c r="BH22" i="19"/>
  <c r="BH23" i="19"/>
  <c r="BH9" i="19"/>
  <c r="BH14" i="19"/>
  <c r="BJ20" i="18"/>
  <c r="BJ21" i="18"/>
  <c r="BJ20" i="17"/>
  <c r="BJ21" i="17"/>
  <c r="BM19" i="16"/>
  <c r="BL22" i="16"/>
  <c r="BL23" i="16"/>
  <c r="BL9" i="16"/>
  <c r="BL14" i="16"/>
  <c r="AV19" i="2"/>
  <c r="AU22" i="2"/>
  <c r="AU23" i="2"/>
  <c r="AU9" i="2"/>
  <c r="AU14" i="2"/>
  <c r="BJ19" i="20"/>
  <c r="BI22" i="20"/>
  <c r="BI23" i="20"/>
  <c r="BI9" i="20"/>
  <c r="BI14" i="20"/>
  <c r="BI20" i="19"/>
  <c r="BI21" i="19"/>
  <c r="BK19" i="18"/>
  <c r="BJ22" i="18"/>
  <c r="BJ23" i="18"/>
  <c r="BJ9" i="18"/>
  <c r="BJ14" i="18"/>
  <c r="BK19" i="17"/>
  <c r="BJ22" i="17"/>
  <c r="BJ23" i="17"/>
  <c r="BJ9" i="17"/>
  <c r="BJ14" i="17"/>
  <c r="BM20" i="16"/>
  <c r="BM21" i="16"/>
  <c r="BN19" i="16"/>
  <c r="AY14" i="9"/>
  <c r="AV20" i="2"/>
  <c r="AV21" i="2"/>
  <c r="BJ20" i="20"/>
  <c r="BJ21" i="20"/>
  <c r="BJ19" i="19"/>
  <c r="BI22" i="19"/>
  <c r="BI23" i="19"/>
  <c r="BI9" i="19"/>
  <c r="BI14" i="19"/>
  <c r="BK20" i="18"/>
  <c r="BK21" i="18"/>
  <c r="BK20" i="17"/>
  <c r="BK21" i="17"/>
  <c r="BM22" i="16"/>
  <c r="BM23" i="16"/>
  <c r="BM9" i="16"/>
  <c r="BM14" i="16"/>
  <c r="BN20" i="16"/>
  <c r="BN21" i="16"/>
  <c r="AW19" i="2"/>
  <c r="AV22" i="2"/>
  <c r="AV23" i="2"/>
  <c r="AV9" i="2"/>
  <c r="AV14" i="2"/>
  <c r="BK19" i="20"/>
  <c r="BJ22" i="20"/>
  <c r="BJ23" i="20"/>
  <c r="BJ9" i="20"/>
  <c r="BJ14" i="20"/>
  <c r="BJ20" i="19"/>
  <c r="BJ21" i="19"/>
  <c r="BL19" i="18"/>
  <c r="BK22" i="18"/>
  <c r="BK23" i="18"/>
  <c r="BK9" i="18"/>
  <c r="BK14" i="18"/>
  <c r="BL19" i="17"/>
  <c r="BK22" i="17"/>
  <c r="BK23" i="17"/>
  <c r="BK9" i="17"/>
  <c r="BK14" i="17"/>
  <c r="BO19" i="16"/>
  <c r="BN22" i="16"/>
  <c r="BN23" i="16"/>
  <c r="BN9" i="16"/>
  <c r="BN14" i="16"/>
  <c r="AZ14" i="9"/>
  <c r="AW20" i="2"/>
  <c r="AW21" i="2"/>
  <c r="BK20" i="20"/>
  <c r="BK21" i="20"/>
  <c r="BK19" i="19"/>
  <c r="BJ22" i="19"/>
  <c r="BJ23" i="19"/>
  <c r="BJ9" i="19"/>
  <c r="BJ14" i="19"/>
  <c r="BL20" i="18"/>
  <c r="BL21" i="18"/>
  <c r="BL20" i="17"/>
  <c r="BL21" i="17"/>
  <c r="BO20" i="16"/>
  <c r="BO21" i="16"/>
  <c r="AX19" i="2"/>
  <c r="AW22" i="2"/>
  <c r="AW23" i="2"/>
  <c r="AW9" i="2"/>
  <c r="AW14" i="2"/>
  <c r="BL19" i="20"/>
  <c r="BK22" i="20"/>
  <c r="BK23" i="20"/>
  <c r="BK9" i="20"/>
  <c r="BK14" i="20"/>
  <c r="BK20" i="19"/>
  <c r="BK21" i="19"/>
  <c r="BM19" i="18"/>
  <c r="BL22" i="18"/>
  <c r="BL23" i="18"/>
  <c r="BL9" i="18"/>
  <c r="BL14" i="18"/>
  <c r="BM19" i="17"/>
  <c r="BL22" i="17"/>
  <c r="BL23" i="17"/>
  <c r="BL9" i="17"/>
  <c r="BL14" i="17"/>
  <c r="BP19" i="16"/>
  <c r="BO22" i="16"/>
  <c r="BO23" i="16"/>
  <c r="BO9" i="16"/>
  <c r="BO14" i="16"/>
  <c r="BA14" i="9"/>
  <c r="AX20" i="2"/>
  <c r="AX21" i="2"/>
  <c r="BL20" i="20"/>
  <c r="BL21" i="20"/>
  <c r="BL19" i="19"/>
  <c r="BK22" i="19"/>
  <c r="BK23" i="19"/>
  <c r="BK9" i="19"/>
  <c r="BK14" i="19"/>
  <c r="BM20" i="18"/>
  <c r="BM21" i="18"/>
  <c r="BM20" i="17"/>
  <c r="BM21" i="17"/>
  <c r="BN19" i="17"/>
  <c r="BP20" i="16"/>
  <c r="BP21" i="16"/>
  <c r="AY19" i="2"/>
  <c r="AX22" i="2"/>
  <c r="AX23" i="2"/>
  <c r="AX9" i="2"/>
  <c r="AX14" i="2"/>
  <c r="BM19" i="20"/>
  <c r="BL22" i="20"/>
  <c r="BL23" i="20"/>
  <c r="BL9" i="20"/>
  <c r="BL14" i="20"/>
  <c r="BL20" i="19"/>
  <c r="BL21" i="19"/>
  <c r="BN19" i="18"/>
  <c r="BM22" i="18"/>
  <c r="BM23" i="18"/>
  <c r="BM9" i="18"/>
  <c r="BM14" i="18"/>
  <c r="BN20" i="17"/>
  <c r="BN21" i="17"/>
  <c r="BM22" i="17"/>
  <c r="BM23" i="17"/>
  <c r="BM9" i="17"/>
  <c r="BM14" i="17"/>
  <c r="BQ19" i="16"/>
  <c r="BP22" i="16"/>
  <c r="BP23" i="16"/>
  <c r="BP9" i="16"/>
  <c r="BP14" i="16"/>
  <c r="BB14" i="9"/>
  <c r="AY20" i="2"/>
  <c r="AY21" i="2"/>
  <c r="BM20" i="20"/>
  <c r="BM21" i="20"/>
  <c r="BN19" i="20"/>
  <c r="BM19" i="19"/>
  <c r="BL22" i="19"/>
  <c r="BL23" i="19"/>
  <c r="BL9" i="19"/>
  <c r="BL14" i="19"/>
  <c r="BN20" i="18"/>
  <c r="BN21" i="18"/>
  <c r="BO19" i="17"/>
  <c r="BN22" i="17"/>
  <c r="BN23" i="17"/>
  <c r="BN9" i="17"/>
  <c r="BN14" i="17"/>
  <c r="BQ20" i="16"/>
  <c r="BQ21" i="16"/>
  <c r="BC14" i="9"/>
  <c r="AZ19" i="2"/>
  <c r="AY22" i="2"/>
  <c r="AY23" i="2"/>
  <c r="AY9" i="2"/>
  <c r="AY14" i="2"/>
  <c r="BN20" i="20"/>
  <c r="BN21" i="20"/>
  <c r="BM22" i="20"/>
  <c r="BM23" i="20"/>
  <c r="BM9" i="20"/>
  <c r="BM14" i="20"/>
  <c r="BM20" i="19"/>
  <c r="BM21" i="19"/>
  <c r="BN19" i="19"/>
  <c r="BO19" i="18"/>
  <c r="BN22" i="18"/>
  <c r="BN23" i="18"/>
  <c r="BN9" i="18"/>
  <c r="BN14" i="18"/>
  <c r="BO20" i="17"/>
  <c r="BO21" i="17"/>
  <c r="BR19" i="16"/>
  <c r="BQ22" i="16"/>
  <c r="BQ23" i="16"/>
  <c r="BQ9" i="16"/>
  <c r="BQ14" i="16"/>
  <c r="BD14" i="9"/>
  <c r="AZ20" i="2"/>
  <c r="AZ21" i="2"/>
  <c r="BO19" i="20"/>
  <c r="BN22" i="20"/>
  <c r="BN23" i="20"/>
  <c r="BN9" i="20"/>
  <c r="BN14" i="20"/>
  <c r="BN20" i="19"/>
  <c r="BN21" i="19"/>
  <c r="BM22" i="19"/>
  <c r="BM23" i="19"/>
  <c r="BM9" i="19"/>
  <c r="BM14" i="19"/>
  <c r="BO20" i="18"/>
  <c r="BO21" i="18"/>
  <c r="BP19" i="17"/>
  <c r="BO22" i="17"/>
  <c r="BO23" i="17"/>
  <c r="BO9" i="17"/>
  <c r="BO14" i="17"/>
  <c r="BR20" i="16"/>
  <c r="BR21" i="16"/>
  <c r="BA19" i="2"/>
  <c r="AZ22" i="2"/>
  <c r="AZ23" i="2"/>
  <c r="AZ9" i="2"/>
  <c r="AZ14" i="2"/>
  <c r="BO20" i="20"/>
  <c r="BO21" i="20"/>
  <c r="BO19" i="19"/>
  <c r="BN22" i="19"/>
  <c r="BN23" i="19"/>
  <c r="BN9" i="19"/>
  <c r="BN14" i="19"/>
  <c r="BP19" i="18"/>
  <c r="BO22" i="18"/>
  <c r="BO23" i="18"/>
  <c r="BO9" i="18"/>
  <c r="BO14" i="18"/>
  <c r="BP20" i="17"/>
  <c r="BP21" i="17"/>
  <c r="BS19" i="16"/>
  <c r="BR22" i="16"/>
  <c r="BR23" i="16"/>
  <c r="BR9" i="16"/>
  <c r="BR14" i="16"/>
  <c r="BE14" i="9"/>
  <c r="BA20" i="2"/>
  <c r="BA21" i="2"/>
  <c r="BB19" i="2"/>
  <c r="BP19" i="20"/>
  <c r="BO22" i="20"/>
  <c r="BO23" i="20"/>
  <c r="BO9" i="20"/>
  <c r="BO14" i="20"/>
  <c r="BO20" i="19"/>
  <c r="BO21" i="19"/>
  <c r="BP20" i="18"/>
  <c r="BP21" i="18"/>
  <c r="BQ19" i="17"/>
  <c r="BP22" i="17"/>
  <c r="BP23" i="17"/>
  <c r="BP9" i="17"/>
  <c r="BP14" i="17"/>
  <c r="BS20" i="16"/>
  <c r="BS21" i="16"/>
  <c r="BT19" i="16"/>
  <c r="BF14" i="9"/>
  <c r="BB20" i="2"/>
  <c r="BB21" i="2"/>
  <c r="BA22" i="2"/>
  <c r="BA23" i="2"/>
  <c r="BA9" i="2"/>
  <c r="BA14" i="2"/>
  <c r="BP20" i="20"/>
  <c r="BP21" i="20"/>
  <c r="BP19" i="19"/>
  <c r="BO22" i="19"/>
  <c r="BO23" i="19"/>
  <c r="BO9" i="19"/>
  <c r="BO14" i="19"/>
  <c r="BQ19" i="18"/>
  <c r="BP22" i="18"/>
  <c r="BP23" i="18"/>
  <c r="BP9" i="18"/>
  <c r="BP14" i="18"/>
  <c r="BQ20" i="17"/>
  <c r="BQ21" i="17"/>
  <c r="BT20" i="16"/>
  <c r="BT21" i="16"/>
  <c r="BS22" i="16"/>
  <c r="BS23" i="16"/>
  <c r="BS9" i="16"/>
  <c r="BS14" i="16"/>
  <c r="BC19" i="2"/>
  <c r="BB22" i="2"/>
  <c r="BB23" i="2"/>
  <c r="BB9" i="2"/>
  <c r="BB14" i="2"/>
  <c r="BQ19" i="20"/>
  <c r="BP22" i="20"/>
  <c r="BP23" i="20"/>
  <c r="BP9" i="20"/>
  <c r="BP14" i="20"/>
  <c r="BP20" i="19"/>
  <c r="BP21" i="19"/>
  <c r="BQ20" i="18"/>
  <c r="BQ21" i="18"/>
  <c r="BR19" i="17"/>
  <c r="BQ22" i="17"/>
  <c r="BQ23" i="17"/>
  <c r="BQ9" i="17"/>
  <c r="BQ14" i="17"/>
  <c r="BU19" i="16"/>
  <c r="BT22" i="16"/>
  <c r="BT23" i="16"/>
  <c r="BT9" i="16"/>
  <c r="BT14" i="16"/>
  <c r="BG14" i="9"/>
  <c r="BC20" i="2"/>
  <c r="BC21" i="2"/>
  <c r="BQ20" i="20"/>
  <c r="BQ21" i="20"/>
  <c r="BQ19" i="19"/>
  <c r="BP22" i="19"/>
  <c r="BP23" i="19"/>
  <c r="BP9" i="19"/>
  <c r="BP14" i="19"/>
  <c r="BR19" i="18"/>
  <c r="BQ22" i="18"/>
  <c r="BQ23" i="18"/>
  <c r="BQ9" i="18"/>
  <c r="BQ14" i="18"/>
  <c r="BR20" i="17"/>
  <c r="BR21" i="17"/>
  <c r="BU20" i="16"/>
  <c r="BU21" i="16"/>
  <c r="BV19" i="16"/>
  <c r="BE14" i="7"/>
  <c r="BD19" i="2"/>
  <c r="BC22" i="2"/>
  <c r="BC23" i="2"/>
  <c r="BC9" i="2"/>
  <c r="BC14" i="2"/>
  <c r="BR19" i="20"/>
  <c r="BQ22" i="20"/>
  <c r="BQ23" i="20"/>
  <c r="BQ9" i="20"/>
  <c r="BQ14" i="20"/>
  <c r="BQ20" i="19"/>
  <c r="BQ21" i="19"/>
  <c r="BR20" i="18"/>
  <c r="BR21" i="18"/>
  <c r="BS19" i="17"/>
  <c r="BR22" i="17"/>
  <c r="BR23" i="17"/>
  <c r="BR9" i="17"/>
  <c r="BR14" i="17"/>
  <c r="BV20" i="16"/>
  <c r="BV21" i="16"/>
  <c r="BU22" i="16"/>
  <c r="BU23" i="16"/>
  <c r="BU9" i="16"/>
  <c r="BU14" i="16"/>
  <c r="BH14" i="9"/>
  <c r="BD20" i="2"/>
  <c r="BD21" i="2"/>
  <c r="BR20" i="20"/>
  <c r="BR21" i="20"/>
  <c r="BR19" i="19"/>
  <c r="BQ22" i="19"/>
  <c r="BQ23" i="19"/>
  <c r="BQ9" i="19"/>
  <c r="BQ14" i="19"/>
  <c r="BS19" i="18"/>
  <c r="BR22" i="18"/>
  <c r="BR23" i="18"/>
  <c r="BR9" i="18"/>
  <c r="BR14" i="18"/>
  <c r="BS20" i="17"/>
  <c r="BS21" i="17"/>
  <c r="BW19" i="16"/>
  <c r="BV22" i="16"/>
  <c r="BV23" i="16"/>
  <c r="BV9" i="16"/>
  <c r="BV14" i="16"/>
  <c r="BF14" i="7"/>
  <c r="BE19" i="2"/>
  <c r="BD22" i="2"/>
  <c r="BD23" i="2"/>
  <c r="BD9" i="2"/>
  <c r="BD14" i="2"/>
  <c r="BS19" i="20"/>
  <c r="BR22" i="20"/>
  <c r="BR23" i="20"/>
  <c r="BR9" i="20"/>
  <c r="BR14" i="20"/>
  <c r="BR20" i="19"/>
  <c r="BR21" i="19"/>
  <c r="BS20" i="18"/>
  <c r="BS21" i="18"/>
  <c r="BT19" i="18"/>
  <c r="BT19" i="17"/>
  <c r="BS22" i="17"/>
  <c r="BS23" i="17"/>
  <c r="BS9" i="17"/>
  <c r="BS14" i="17"/>
  <c r="BW20" i="16"/>
  <c r="BW21" i="16"/>
  <c r="BI14" i="9"/>
  <c r="BE20" i="2"/>
  <c r="BE21" i="2"/>
  <c r="BS20" i="20"/>
  <c r="BS21" i="20"/>
  <c r="BS19" i="19"/>
  <c r="BR22" i="19"/>
  <c r="BR23" i="19"/>
  <c r="BR9" i="19"/>
  <c r="BR14" i="19"/>
  <c r="BT20" i="18"/>
  <c r="BT21" i="18"/>
  <c r="BS22" i="18"/>
  <c r="BS23" i="18"/>
  <c r="BS9" i="18"/>
  <c r="BS14" i="18"/>
  <c r="BT20" i="17"/>
  <c r="BT21" i="17"/>
  <c r="BX19" i="16"/>
  <c r="BW22" i="16"/>
  <c r="BW23" i="16"/>
  <c r="BW9" i="16"/>
  <c r="BW14" i="16"/>
  <c r="BG14" i="7"/>
  <c r="BF19" i="2"/>
  <c r="BE22" i="2"/>
  <c r="BE23" i="2"/>
  <c r="BE9" i="2"/>
  <c r="BE14" i="2"/>
  <c r="BT19" i="20"/>
  <c r="BS22" i="20"/>
  <c r="BS23" i="20"/>
  <c r="BS9" i="20"/>
  <c r="BS14" i="20"/>
  <c r="BS20" i="19"/>
  <c r="BS21" i="19"/>
  <c r="BU19" i="18"/>
  <c r="BT22" i="18"/>
  <c r="BT23" i="18"/>
  <c r="BT9" i="18"/>
  <c r="BT14" i="18"/>
  <c r="BU19" i="17"/>
  <c r="BT22" i="17"/>
  <c r="BT23" i="17"/>
  <c r="BT9" i="17"/>
  <c r="BT14" i="17"/>
  <c r="BX21" i="16"/>
  <c r="BY19" i="16"/>
  <c r="BX20" i="16"/>
  <c r="BJ14" i="9"/>
  <c r="BF20" i="2"/>
  <c r="BF21" i="2"/>
  <c r="BT20" i="20"/>
  <c r="BT21" i="20"/>
  <c r="BT19" i="19"/>
  <c r="BS22" i="19"/>
  <c r="BS23" i="19"/>
  <c r="BS9" i="19"/>
  <c r="BS14" i="19"/>
  <c r="BU20" i="18"/>
  <c r="BU21" i="18"/>
  <c r="BV19" i="18"/>
  <c r="BU20" i="17"/>
  <c r="BU21" i="17"/>
  <c r="BV19" i="17"/>
  <c r="BY21" i="16"/>
  <c r="BZ19" i="16"/>
  <c r="BY20" i="16"/>
  <c r="BX22" i="16"/>
  <c r="BX23" i="16"/>
  <c r="BX9" i="16"/>
  <c r="BX14" i="16"/>
  <c r="BK14" i="9"/>
  <c r="BH14" i="7"/>
  <c r="BG19" i="2"/>
  <c r="BF22" i="2"/>
  <c r="BF23" i="2"/>
  <c r="BF9" i="2"/>
  <c r="BF14" i="2"/>
  <c r="BU19" i="20"/>
  <c r="BT22" i="20"/>
  <c r="BT23" i="20"/>
  <c r="BT9" i="20"/>
  <c r="BT14" i="20"/>
  <c r="BT20" i="19"/>
  <c r="BT21" i="19"/>
  <c r="BU22" i="18"/>
  <c r="BU23" i="18"/>
  <c r="BU9" i="18"/>
  <c r="BU14" i="18"/>
  <c r="BV20" i="18"/>
  <c r="BV21" i="18"/>
  <c r="BW19" i="18"/>
  <c r="BV20" i="17"/>
  <c r="BV21" i="17"/>
  <c r="BU22" i="17"/>
  <c r="BU23" i="17"/>
  <c r="BU9" i="17"/>
  <c r="BU14" i="17"/>
  <c r="BZ20" i="16"/>
  <c r="BZ21" i="16"/>
  <c r="BY22" i="16"/>
  <c r="BY23" i="16"/>
  <c r="BY9" i="16"/>
  <c r="BY14" i="16"/>
  <c r="BG20" i="2"/>
  <c r="BG21" i="2"/>
  <c r="BU20" i="20"/>
  <c r="BU21" i="20"/>
  <c r="BV19" i="20"/>
  <c r="BU19" i="19"/>
  <c r="BT22" i="19"/>
  <c r="BT23" i="19"/>
  <c r="BT9" i="19"/>
  <c r="BT14" i="19"/>
  <c r="BW20" i="18"/>
  <c r="BW21" i="18"/>
  <c r="BV22" i="18"/>
  <c r="BV23" i="18"/>
  <c r="BV9" i="18"/>
  <c r="BV14" i="18"/>
  <c r="BW19" i="17"/>
  <c r="BV22" i="17"/>
  <c r="BV23" i="17"/>
  <c r="BV9" i="17"/>
  <c r="BV14" i="17"/>
  <c r="CA19" i="16"/>
  <c r="BZ22" i="16"/>
  <c r="BZ23" i="16"/>
  <c r="BZ9" i="16"/>
  <c r="BZ14" i="16"/>
  <c r="BL14" i="9"/>
  <c r="BI14" i="7"/>
  <c r="BH19" i="2"/>
  <c r="BG22" i="2"/>
  <c r="BG23" i="2"/>
  <c r="BG9" i="2"/>
  <c r="BG14" i="2"/>
  <c r="BV20" i="20"/>
  <c r="BV21" i="20"/>
  <c r="BU22" i="20"/>
  <c r="BU23" i="20"/>
  <c r="BU9" i="20"/>
  <c r="BU14" i="20"/>
  <c r="BU20" i="19"/>
  <c r="BU21" i="19"/>
  <c r="BV19" i="19"/>
  <c r="BX19" i="18"/>
  <c r="BW22" i="18"/>
  <c r="BW23" i="18"/>
  <c r="BW9" i="18"/>
  <c r="BW14" i="18"/>
  <c r="BW20" i="17"/>
  <c r="BW21" i="17"/>
  <c r="CA20" i="16"/>
  <c r="CA21" i="16"/>
  <c r="BH20" i="2"/>
  <c r="BH21" i="2"/>
  <c r="BU22" i="19"/>
  <c r="BU23" i="19"/>
  <c r="BU9" i="19"/>
  <c r="BU14" i="19"/>
  <c r="BW19" i="20"/>
  <c r="BV22" i="20"/>
  <c r="BV23" i="20"/>
  <c r="BV9" i="20"/>
  <c r="BV14" i="20"/>
  <c r="BV20" i="19"/>
  <c r="BV21" i="19"/>
  <c r="BX20" i="18"/>
  <c r="BX21" i="18"/>
  <c r="BX19" i="17"/>
  <c r="BW22" i="17"/>
  <c r="BW23" i="17"/>
  <c r="BW9" i="17"/>
  <c r="BW14" i="17"/>
  <c r="CB19" i="16"/>
  <c r="CA22" i="16"/>
  <c r="CA23" i="16"/>
  <c r="CA9" i="16"/>
  <c r="CA14" i="16"/>
  <c r="BI19" i="2"/>
  <c r="BI20" i="2"/>
  <c r="BI21" i="2"/>
  <c r="BH22" i="2"/>
  <c r="BH23" i="2"/>
  <c r="BH9" i="2"/>
  <c r="BH14" i="2"/>
  <c r="BM14" i="9"/>
  <c r="BL14" i="8"/>
  <c r="BJ14" i="7"/>
  <c r="BW20" i="20"/>
  <c r="BW21" i="20"/>
  <c r="BW19" i="19"/>
  <c r="BV22" i="19"/>
  <c r="BV23" i="19"/>
  <c r="BV9" i="19"/>
  <c r="BV14" i="19"/>
  <c r="BY19" i="18"/>
  <c r="BX22" i="18"/>
  <c r="BX23" i="18"/>
  <c r="BX9" i="18"/>
  <c r="BX14" i="18"/>
  <c r="BX20" i="17"/>
  <c r="BX21" i="17"/>
  <c r="CB20" i="16"/>
  <c r="CB21" i="16"/>
  <c r="BN14" i="9"/>
  <c r="BJ19" i="2"/>
  <c r="BI22" i="2"/>
  <c r="BI23" i="2"/>
  <c r="BI9" i="2"/>
  <c r="BI14" i="2"/>
  <c r="BX19" i="20"/>
  <c r="BW22" i="20"/>
  <c r="BW23" i="20"/>
  <c r="BW9" i="20"/>
  <c r="BW14" i="20"/>
  <c r="BW20" i="19"/>
  <c r="BW21" i="19"/>
  <c r="BY20" i="18"/>
  <c r="BY21" i="18"/>
  <c r="BY19" i="17"/>
  <c r="BX22" i="17"/>
  <c r="BX23" i="17"/>
  <c r="BX9" i="17"/>
  <c r="BX14" i="17"/>
  <c r="CC19" i="16"/>
  <c r="CB22" i="16"/>
  <c r="CB23" i="16"/>
  <c r="CB9" i="16"/>
  <c r="CB14" i="16"/>
  <c r="BM14" i="8"/>
  <c r="BK14" i="7"/>
  <c r="BJ20" i="2"/>
  <c r="BJ21" i="2"/>
  <c r="BX20" i="20"/>
  <c r="BX21" i="20"/>
  <c r="BX19" i="19"/>
  <c r="BW22" i="19"/>
  <c r="BW23" i="19"/>
  <c r="BW9" i="19"/>
  <c r="BW14" i="19"/>
  <c r="BZ19" i="18"/>
  <c r="BY22" i="18"/>
  <c r="BY23" i="18"/>
  <c r="BY9" i="18"/>
  <c r="BY14" i="18"/>
  <c r="BY20" i="17"/>
  <c r="BY21" i="17"/>
  <c r="CC20" i="16"/>
  <c r="CC21" i="16"/>
  <c r="CD19" i="16"/>
  <c r="BO14" i="9"/>
  <c r="BN14" i="8"/>
  <c r="BL14" i="7"/>
  <c r="BK19" i="2"/>
  <c r="BJ22" i="2"/>
  <c r="BJ23" i="2"/>
  <c r="BJ9" i="2"/>
  <c r="BJ14" i="2"/>
  <c r="BY19" i="20"/>
  <c r="BX22" i="20"/>
  <c r="BX23" i="20"/>
  <c r="BX9" i="20"/>
  <c r="BX14" i="20"/>
  <c r="BX20" i="19"/>
  <c r="BX21" i="19"/>
  <c r="BZ20" i="18"/>
  <c r="BZ21" i="18"/>
  <c r="BZ19" i="17"/>
  <c r="BY22" i="17"/>
  <c r="BY23" i="17"/>
  <c r="BY9" i="17"/>
  <c r="BY14" i="17"/>
  <c r="CC22" i="16"/>
  <c r="CC23" i="16"/>
  <c r="CC9" i="16"/>
  <c r="CC14" i="16"/>
  <c r="CD20" i="16"/>
  <c r="CD21" i="16"/>
  <c r="BK20" i="2"/>
  <c r="BK21" i="2"/>
  <c r="BY20" i="20"/>
  <c r="BY21" i="20"/>
  <c r="BY19" i="19"/>
  <c r="BX22" i="19"/>
  <c r="BX23" i="19"/>
  <c r="BX9" i="19"/>
  <c r="BX14" i="19"/>
  <c r="CA19" i="18"/>
  <c r="BZ22" i="18"/>
  <c r="BZ23" i="18"/>
  <c r="BZ9" i="18"/>
  <c r="BZ14" i="18"/>
  <c r="BZ20" i="17"/>
  <c r="BZ21" i="17"/>
  <c r="CE19" i="16"/>
  <c r="CD22" i="16"/>
  <c r="CD23" i="16"/>
  <c r="CD9" i="16"/>
  <c r="CD14" i="16"/>
  <c r="BP14" i="9"/>
  <c r="BO14" i="8"/>
  <c r="BM14" i="7"/>
  <c r="BL19" i="2"/>
  <c r="BK22" i="2"/>
  <c r="BK23" i="2"/>
  <c r="BK9" i="2"/>
  <c r="BK14" i="2"/>
  <c r="BZ19" i="20"/>
  <c r="BY22" i="20"/>
  <c r="BY23" i="20"/>
  <c r="BY9" i="20"/>
  <c r="BY14" i="20"/>
  <c r="BY20" i="19"/>
  <c r="BY21" i="19"/>
  <c r="CA20" i="18"/>
  <c r="CA21" i="18"/>
  <c r="CA19" i="17"/>
  <c r="BZ22" i="17"/>
  <c r="BZ23" i="17"/>
  <c r="BZ9" i="17"/>
  <c r="BZ14" i="17"/>
  <c r="CE20" i="16"/>
  <c r="CE21" i="16"/>
  <c r="BL20" i="2"/>
  <c r="BL21" i="2"/>
  <c r="BM19" i="2"/>
  <c r="BZ20" i="20"/>
  <c r="BZ21" i="20"/>
  <c r="BZ19" i="19"/>
  <c r="BY22" i="19"/>
  <c r="BY23" i="19"/>
  <c r="BY9" i="19"/>
  <c r="BY14" i="19"/>
  <c r="CB19" i="18"/>
  <c r="CA22" i="18"/>
  <c r="CA23" i="18"/>
  <c r="CA9" i="18"/>
  <c r="CA14" i="18"/>
  <c r="CA20" i="17"/>
  <c r="CA21" i="17"/>
  <c r="CF19" i="16"/>
  <c r="CE22" i="16"/>
  <c r="CE23" i="16"/>
  <c r="CE9" i="16"/>
  <c r="CE14" i="16"/>
  <c r="BQ14" i="9"/>
  <c r="BP14" i="8"/>
  <c r="BN14" i="7"/>
  <c r="BM20" i="2"/>
  <c r="BM21" i="2"/>
  <c r="BN19" i="2"/>
  <c r="BL22" i="2"/>
  <c r="BL23" i="2"/>
  <c r="BL9" i="2"/>
  <c r="BL14" i="2"/>
  <c r="CA19" i="20"/>
  <c r="BZ22" i="20"/>
  <c r="BZ23" i="20"/>
  <c r="BZ9" i="20"/>
  <c r="BZ14" i="20"/>
  <c r="BZ20" i="19"/>
  <c r="BZ21" i="19"/>
  <c r="CB20" i="18"/>
  <c r="CB21" i="18"/>
  <c r="CB19" i="17"/>
  <c r="CA22" i="17"/>
  <c r="CA23" i="17"/>
  <c r="CA9" i="17"/>
  <c r="CA14" i="17"/>
  <c r="CF20" i="16"/>
  <c r="CF21" i="16"/>
  <c r="BN20" i="2"/>
  <c r="BN21" i="2"/>
  <c r="BM22" i="2"/>
  <c r="BM23" i="2"/>
  <c r="BM9" i="2"/>
  <c r="BM14" i="2"/>
  <c r="CA20" i="20"/>
  <c r="CA21" i="20"/>
  <c r="CA19" i="19"/>
  <c r="BZ22" i="19"/>
  <c r="BZ23" i="19"/>
  <c r="BZ9" i="19"/>
  <c r="BZ14" i="19"/>
  <c r="CC19" i="18"/>
  <c r="CB22" i="18"/>
  <c r="CB23" i="18"/>
  <c r="CB9" i="18"/>
  <c r="CB14" i="18"/>
  <c r="CB20" i="17"/>
  <c r="CB21" i="17"/>
  <c r="CG19" i="16"/>
  <c r="CF22" i="16"/>
  <c r="CF23" i="16"/>
  <c r="CF9" i="16"/>
  <c r="CF14" i="16"/>
  <c r="BR14" i="9"/>
  <c r="BQ14" i="8"/>
  <c r="BO14" i="7"/>
  <c r="BO19" i="2"/>
  <c r="BN22" i="2"/>
  <c r="BN23" i="2"/>
  <c r="BN9" i="2"/>
  <c r="BN14" i="2"/>
  <c r="CB19" i="20"/>
  <c r="CA22" i="20"/>
  <c r="CA23" i="20"/>
  <c r="CA9" i="20"/>
  <c r="CA14" i="20"/>
  <c r="CA20" i="19"/>
  <c r="CA21" i="19"/>
  <c r="CC20" i="18"/>
  <c r="CC21" i="18"/>
  <c r="CC19" i="17"/>
  <c r="CB22" i="17"/>
  <c r="CB23" i="17"/>
  <c r="CB9" i="17"/>
  <c r="CB14" i="17"/>
  <c r="CG20" i="16"/>
  <c r="CG21" i="16"/>
  <c r="BO20" i="2"/>
  <c r="BO21" i="2"/>
  <c r="CB20" i="20"/>
  <c r="CB21" i="20"/>
  <c r="CB19" i="19"/>
  <c r="CA22" i="19"/>
  <c r="CA23" i="19"/>
  <c r="CA9" i="19"/>
  <c r="CA14" i="19"/>
  <c r="CD19" i="18"/>
  <c r="CC22" i="18"/>
  <c r="CC23" i="18"/>
  <c r="CC9" i="18"/>
  <c r="CC14" i="18"/>
  <c r="CC20" i="17"/>
  <c r="CC21" i="17"/>
  <c r="CD19" i="17"/>
  <c r="CH19" i="16"/>
  <c r="CG22" i="16"/>
  <c r="CG23" i="16"/>
  <c r="CG9" i="16"/>
  <c r="CG14" i="16"/>
  <c r="BS14" i="9"/>
  <c r="BR14" i="8"/>
  <c r="BP14" i="7"/>
  <c r="BP19" i="2"/>
  <c r="BO22" i="2"/>
  <c r="BO23" i="2"/>
  <c r="BO9" i="2"/>
  <c r="BO14" i="2"/>
  <c r="CC19" i="20"/>
  <c r="CB22" i="20"/>
  <c r="CB23" i="20"/>
  <c r="CB9" i="20"/>
  <c r="CB14" i="20"/>
  <c r="CB20" i="19"/>
  <c r="CB21" i="19"/>
  <c r="CD20" i="18"/>
  <c r="CD21" i="18"/>
  <c r="CD20" i="17"/>
  <c r="CD21" i="17"/>
  <c r="CC22" i="17"/>
  <c r="CC23" i="17"/>
  <c r="CC9" i="17"/>
  <c r="CC14" i="17"/>
  <c r="CH20" i="16"/>
  <c r="CH21" i="16"/>
  <c r="BP20" i="2"/>
  <c r="BP21" i="2"/>
  <c r="CC20" i="20"/>
  <c r="CC21" i="20"/>
  <c r="CD19" i="20"/>
  <c r="CC19" i="19"/>
  <c r="CB22" i="19"/>
  <c r="CB23" i="19"/>
  <c r="CB9" i="19"/>
  <c r="CB14" i="19"/>
  <c r="CE19" i="18"/>
  <c r="CD22" i="18"/>
  <c r="CD23" i="18"/>
  <c r="CD9" i="18"/>
  <c r="CD14" i="18"/>
  <c r="CE19" i="17"/>
  <c r="CD22" i="17"/>
  <c r="CD23" i="17"/>
  <c r="CD9" i="17"/>
  <c r="CD14" i="17"/>
  <c r="CI19" i="16"/>
  <c r="CH22" i="16"/>
  <c r="CH23" i="16"/>
  <c r="CH9" i="16"/>
  <c r="CH14" i="16"/>
  <c r="BT14" i="9"/>
  <c r="BS14" i="8"/>
  <c r="BQ14" i="7"/>
  <c r="BQ19" i="2"/>
  <c r="BP22" i="2"/>
  <c r="BP23" i="2"/>
  <c r="BP9" i="2"/>
  <c r="BP14" i="2"/>
  <c r="CC22" i="20"/>
  <c r="CC23" i="20"/>
  <c r="CC9" i="20"/>
  <c r="CC14" i="20"/>
  <c r="CD20" i="20"/>
  <c r="CD21" i="20"/>
  <c r="CC20" i="19"/>
  <c r="CC21" i="19"/>
  <c r="CD19" i="19"/>
  <c r="CE20" i="18"/>
  <c r="CE21" i="18"/>
  <c r="CE20" i="17"/>
  <c r="CE21" i="17"/>
  <c r="CI20" i="16"/>
  <c r="CI21" i="16"/>
  <c r="CJ19" i="16"/>
  <c r="BQ20" i="2"/>
  <c r="BQ21" i="2"/>
  <c r="CE19" i="20"/>
  <c r="CD22" i="20"/>
  <c r="CD23" i="20"/>
  <c r="CD9" i="20"/>
  <c r="CD14" i="20"/>
  <c r="CD20" i="19"/>
  <c r="CD21" i="19"/>
  <c r="CC22" i="19"/>
  <c r="CC23" i="19"/>
  <c r="CC9" i="19"/>
  <c r="CC14" i="19"/>
  <c r="CF19" i="18"/>
  <c r="CE22" i="18"/>
  <c r="CE23" i="18"/>
  <c r="CE9" i="18"/>
  <c r="CE14" i="18"/>
  <c r="CF19" i="17"/>
  <c r="CE22" i="17"/>
  <c r="CE23" i="17"/>
  <c r="CE9" i="17"/>
  <c r="CE14" i="17"/>
  <c r="CJ20" i="16"/>
  <c r="CJ21" i="16"/>
  <c r="CI22" i="16"/>
  <c r="CI23" i="16"/>
  <c r="CI9" i="16"/>
  <c r="CI14" i="16"/>
  <c r="BU14" i="9"/>
  <c r="BT14" i="8"/>
  <c r="BR14" i="7"/>
  <c r="BR19" i="2"/>
  <c r="BQ22" i="2"/>
  <c r="BQ23" i="2"/>
  <c r="BQ9" i="2"/>
  <c r="BQ14" i="2"/>
  <c r="CE20" i="20"/>
  <c r="CE21" i="20"/>
  <c r="CE19" i="19"/>
  <c r="CD22" i="19"/>
  <c r="CD23" i="19"/>
  <c r="CD9" i="19"/>
  <c r="CD14" i="19"/>
  <c r="CF20" i="18"/>
  <c r="CF21" i="18"/>
  <c r="CF20" i="17"/>
  <c r="CF21" i="17"/>
  <c r="CK19" i="16"/>
  <c r="CJ22" i="16"/>
  <c r="CJ23" i="16"/>
  <c r="CJ9" i="16"/>
  <c r="CJ14" i="16"/>
  <c r="BV14" i="9"/>
  <c r="BS14" i="7"/>
  <c r="BR20" i="2"/>
  <c r="BR21" i="2"/>
  <c r="CF19" i="20"/>
  <c r="CE22" i="20"/>
  <c r="CE23" i="20"/>
  <c r="CE9" i="20"/>
  <c r="CE14" i="20"/>
  <c r="CE20" i="19"/>
  <c r="CE21" i="19"/>
  <c r="CG19" i="18"/>
  <c r="CF22" i="18"/>
  <c r="CF23" i="18"/>
  <c r="CF9" i="18"/>
  <c r="CF14" i="18"/>
  <c r="CG19" i="17"/>
  <c r="CF22" i="17"/>
  <c r="CF23" i="17"/>
  <c r="CF9" i="17"/>
  <c r="CF14" i="17"/>
  <c r="CK20" i="16"/>
  <c r="CK21" i="16"/>
  <c r="CL19" i="16"/>
  <c r="BU14" i="8"/>
  <c r="BS19" i="2"/>
  <c r="BR22" i="2"/>
  <c r="BR23" i="2"/>
  <c r="BR9" i="2"/>
  <c r="BR14" i="2"/>
  <c r="CF20" i="20"/>
  <c r="CF21" i="20"/>
  <c r="CF19" i="19"/>
  <c r="CE22" i="19"/>
  <c r="CE23" i="19"/>
  <c r="CE9" i="19"/>
  <c r="CE14" i="19"/>
  <c r="CG20" i="18"/>
  <c r="CG21" i="18"/>
  <c r="CG20" i="17"/>
  <c r="CG21" i="17"/>
  <c r="CK22" i="16"/>
  <c r="CK23" i="16"/>
  <c r="CK9" i="16"/>
  <c r="CK14" i="16"/>
  <c r="CL20" i="16"/>
  <c r="CL21" i="16"/>
  <c r="BW14" i="9"/>
  <c r="BV14" i="8"/>
  <c r="BT14" i="7"/>
  <c r="BS20" i="2"/>
  <c r="BS21" i="2"/>
  <c r="CG19" i="20"/>
  <c r="CF22" i="20"/>
  <c r="CF23" i="20"/>
  <c r="CF9" i="20"/>
  <c r="CF14" i="20"/>
  <c r="CF20" i="19"/>
  <c r="CF21" i="19"/>
  <c r="CH19" i="18"/>
  <c r="CG22" i="18"/>
  <c r="CG23" i="18"/>
  <c r="CG9" i="18"/>
  <c r="CG14" i="18"/>
  <c r="CH19" i="17"/>
  <c r="CG22" i="17"/>
  <c r="CG23" i="17"/>
  <c r="CG9" i="17"/>
  <c r="CG14" i="17"/>
  <c r="CM19" i="16"/>
  <c r="CL22" i="16"/>
  <c r="CL23" i="16"/>
  <c r="CL9" i="16"/>
  <c r="CL14" i="16"/>
  <c r="BT19" i="2"/>
  <c r="BS22" i="2"/>
  <c r="BS23" i="2"/>
  <c r="BS9" i="2"/>
  <c r="BS14" i="2"/>
  <c r="CG20" i="20"/>
  <c r="CG21" i="20"/>
  <c r="CG19" i="19"/>
  <c r="CF22" i="19"/>
  <c r="CF23" i="19"/>
  <c r="CF9" i="19"/>
  <c r="CF14" i="19"/>
  <c r="CH20" i="18"/>
  <c r="CH21" i="18"/>
  <c r="CH20" i="17"/>
  <c r="CH21" i="17"/>
  <c r="CM20" i="16"/>
  <c r="CM21" i="16"/>
  <c r="BX14" i="9"/>
  <c r="BW14" i="8"/>
  <c r="BU14" i="7"/>
  <c r="BT20" i="2"/>
  <c r="BT21" i="2"/>
  <c r="CH19" i="20"/>
  <c r="CG22" i="20"/>
  <c r="CG23" i="20"/>
  <c r="CG9" i="20"/>
  <c r="CG14" i="20"/>
  <c r="CG20" i="19"/>
  <c r="CG21" i="19"/>
  <c r="CH19" i="19"/>
  <c r="CI19" i="18"/>
  <c r="CH22" i="18"/>
  <c r="CH23" i="18"/>
  <c r="CH9" i="18"/>
  <c r="CH14" i="18"/>
  <c r="CI19" i="17"/>
  <c r="CH22" i="17"/>
  <c r="CH23" i="17"/>
  <c r="CH9" i="17"/>
  <c r="CH14" i="17"/>
  <c r="CN19" i="16"/>
  <c r="CM22" i="16"/>
  <c r="CM23" i="16"/>
  <c r="CM9" i="16"/>
  <c r="CM14" i="16"/>
  <c r="BU19" i="2"/>
  <c r="BT22" i="2"/>
  <c r="BT23" i="2"/>
  <c r="BT9" i="2"/>
  <c r="BT14" i="2"/>
  <c r="CH20" i="20"/>
  <c r="CH21" i="20"/>
  <c r="CH20" i="19"/>
  <c r="CH21" i="19"/>
  <c r="CG22" i="19"/>
  <c r="CG23" i="19"/>
  <c r="CG9" i="19"/>
  <c r="CG14" i="19"/>
  <c r="CI20" i="18"/>
  <c r="CI21" i="18"/>
  <c r="CI20" i="17"/>
  <c r="CI21" i="17"/>
  <c r="CN20" i="16"/>
  <c r="CN21" i="16"/>
  <c r="BY14" i="9"/>
  <c r="BX14" i="8"/>
  <c r="BV14" i="7"/>
  <c r="BU20" i="2"/>
  <c r="BU21" i="2"/>
  <c r="BV19" i="2"/>
  <c r="CI19" i="20"/>
  <c r="CH22" i="20"/>
  <c r="CH23" i="20"/>
  <c r="CH9" i="20"/>
  <c r="CH14" i="20"/>
  <c r="CI19" i="19"/>
  <c r="CH22" i="19"/>
  <c r="CH23" i="19"/>
  <c r="CH9" i="19"/>
  <c r="CH14" i="19"/>
  <c r="CJ19" i="18"/>
  <c r="CI22" i="18"/>
  <c r="CI23" i="18"/>
  <c r="CI9" i="18"/>
  <c r="CI14" i="18"/>
  <c r="CJ19" i="17"/>
  <c r="CI22" i="17"/>
  <c r="CI23" i="17"/>
  <c r="CI9" i="17"/>
  <c r="CI14" i="17"/>
  <c r="CO19" i="16"/>
  <c r="CN22" i="16"/>
  <c r="CN23" i="16"/>
  <c r="CN9" i="16"/>
  <c r="CN14" i="16"/>
  <c r="BV20" i="2"/>
  <c r="BV21" i="2"/>
  <c r="BU22" i="2"/>
  <c r="BU23" i="2"/>
  <c r="BU9" i="2"/>
  <c r="BU14" i="2"/>
  <c r="CI20" i="20"/>
  <c r="CI21" i="20"/>
  <c r="CI20" i="19"/>
  <c r="CI21" i="19"/>
  <c r="CJ20" i="18"/>
  <c r="CJ21" i="18"/>
  <c r="CJ20" i="17"/>
  <c r="CJ21" i="17"/>
  <c r="CO20" i="16"/>
  <c r="CO21" i="16"/>
  <c r="BZ14" i="9"/>
  <c r="BY14" i="8"/>
  <c r="BW14" i="7"/>
  <c r="BW19" i="2"/>
  <c r="BV22" i="2"/>
  <c r="BV23" i="2"/>
  <c r="BV9" i="2"/>
  <c r="BV14" i="2"/>
  <c r="CJ19" i="20"/>
  <c r="CI22" i="20"/>
  <c r="CI23" i="20"/>
  <c r="CI9" i="20"/>
  <c r="CI14" i="20"/>
  <c r="CJ19" i="19"/>
  <c r="CI22" i="19"/>
  <c r="CI23" i="19"/>
  <c r="CI9" i="19"/>
  <c r="CI14" i="19"/>
  <c r="CK19" i="18"/>
  <c r="CJ22" i="18"/>
  <c r="CJ23" i="18"/>
  <c r="CJ9" i="18"/>
  <c r="CJ14" i="18"/>
  <c r="CK19" i="17"/>
  <c r="CJ22" i="17"/>
  <c r="CJ23" i="17"/>
  <c r="CJ9" i="17"/>
  <c r="CJ14" i="17"/>
  <c r="CP19" i="16"/>
  <c r="CO22" i="16"/>
  <c r="CO23" i="16"/>
  <c r="CO9" i="16"/>
  <c r="CO14" i="16"/>
  <c r="BW20" i="2"/>
  <c r="BW21" i="2"/>
  <c r="CJ20" i="20"/>
  <c r="CJ21" i="20"/>
  <c r="CJ20" i="19"/>
  <c r="CJ21" i="19"/>
  <c r="CK20" i="18"/>
  <c r="CK21" i="18"/>
  <c r="CL19" i="18"/>
  <c r="CK20" i="17"/>
  <c r="CK21" i="17"/>
  <c r="CP20" i="16"/>
  <c r="CP21" i="16"/>
  <c r="CP22" i="16"/>
  <c r="CP23" i="16"/>
  <c r="CP9" i="16"/>
  <c r="CP14" i="16"/>
  <c r="I15" i="16"/>
  <c r="CA14" i="9"/>
  <c r="BZ14" i="8"/>
  <c r="BX14" i="7"/>
  <c r="BX19" i="2"/>
  <c r="BW22" i="2"/>
  <c r="BW23" i="2"/>
  <c r="BW9" i="2"/>
  <c r="BW14" i="2"/>
  <c r="CK22" i="18"/>
  <c r="CK23" i="18"/>
  <c r="CK9" i="18"/>
  <c r="CK14" i="18"/>
  <c r="CL19" i="17"/>
  <c r="CK22" i="17"/>
  <c r="CK23" i="17"/>
  <c r="CK9" i="17"/>
  <c r="CK14" i="17"/>
  <c r="CK19" i="20"/>
  <c r="CJ22" i="20"/>
  <c r="CJ23" i="20"/>
  <c r="CJ9" i="20"/>
  <c r="CJ14" i="20"/>
  <c r="CK19" i="19"/>
  <c r="CJ22" i="19"/>
  <c r="CJ23" i="19"/>
  <c r="CJ9" i="19"/>
  <c r="CJ14" i="19"/>
  <c r="CL20" i="18"/>
  <c r="CL21" i="18"/>
  <c r="CL20" i="17"/>
  <c r="CL21" i="17"/>
  <c r="BX20" i="2"/>
  <c r="BX21" i="2"/>
  <c r="CK20" i="20"/>
  <c r="CK21" i="20"/>
  <c r="CL19" i="20"/>
  <c r="CK20" i="19"/>
  <c r="CK21" i="19"/>
  <c r="CL19" i="19"/>
  <c r="CM19" i="18"/>
  <c r="CL22" i="18"/>
  <c r="CL23" i="18"/>
  <c r="CL9" i="18"/>
  <c r="CL14" i="18"/>
  <c r="CM19" i="17"/>
  <c r="CL22" i="17"/>
  <c r="CL23" i="17"/>
  <c r="CL9" i="17"/>
  <c r="CL14" i="17"/>
  <c r="CB14" i="9"/>
  <c r="CA14" i="8"/>
  <c r="BY14" i="7"/>
  <c r="BY19" i="2"/>
  <c r="BX22" i="2"/>
  <c r="BX23" i="2"/>
  <c r="BX9" i="2"/>
  <c r="BX14" i="2"/>
  <c r="CK22" i="20"/>
  <c r="CK23" i="20"/>
  <c r="CK9" i="20"/>
  <c r="CK14" i="20"/>
  <c r="CL20" i="20"/>
  <c r="CL21" i="20"/>
  <c r="CM19" i="20"/>
  <c r="CL20" i="19"/>
  <c r="CL21" i="19"/>
  <c r="CK22" i="19"/>
  <c r="CK23" i="19"/>
  <c r="CK9" i="19"/>
  <c r="CK14" i="19"/>
  <c r="CM20" i="18"/>
  <c r="CM21" i="18"/>
  <c r="CM20" i="17"/>
  <c r="CM21" i="17"/>
  <c r="BY20" i="2"/>
  <c r="BY21" i="2"/>
  <c r="CM20" i="20"/>
  <c r="CM21" i="20"/>
  <c r="CL22" i="20"/>
  <c r="CL23" i="20"/>
  <c r="CL9" i="20"/>
  <c r="CL14" i="20"/>
  <c r="CM19" i="19"/>
  <c r="CL22" i="19"/>
  <c r="CL23" i="19"/>
  <c r="CL9" i="19"/>
  <c r="CL14" i="19"/>
  <c r="CN19" i="18"/>
  <c r="CM22" i="18"/>
  <c r="CM23" i="18"/>
  <c r="CM9" i="18"/>
  <c r="CM14" i="18"/>
  <c r="CN19" i="17"/>
  <c r="CM22" i="17"/>
  <c r="CM23" i="17"/>
  <c r="CM9" i="17"/>
  <c r="CM14" i="17"/>
  <c r="CC14" i="9"/>
  <c r="BZ14" i="7"/>
  <c r="CB14" i="8"/>
  <c r="BZ19" i="2"/>
  <c r="BY22" i="2"/>
  <c r="BY23" i="2"/>
  <c r="BY9" i="2"/>
  <c r="BY14" i="2"/>
  <c r="CN19" i="20"/>
  <c r="CM22" i="20"/>
  <c r="CM23" i="20"/>
  <c r="CM9" i="20"/>
  <c r="CM14" i="20"/>
  <c r="CM20" i="19"/>
  <c r="CM21" i="19"/>
  <c r="CN20" i="18"/>
  <c r="CN21" i="18"/>
  <c r="CN20" i="17"/>
  <c r="CN21" i="17"/>
  <c r="CD14" i="9"/>
  <c r="CA14" i="7"/>
  <c r="BZ20" i="2"/>
  <c r="BZ21" i="2"/>
  <c r="CN20" i="20"/>
  <c r="CN21" i="20"/>
  <c r="CN19" i="19"/>
  <c r="CM22" i="19"/>
  <c r="CM23" i="19"/>
  <c r="CM9" i="19"/>
  <c r="CM14" i="19"/>
  <c r="CO19" i="18"/>
  <c r="CN22" i="18"/>
  <c r="CN23" i="18"/>
  <c r="CN9" i="18"/>
  <c r="CN14" i="18"/>
  <c r="CO19" i="17"/>
  <c r="CN22" i="17"/>
  <c r="CN23" i="17"/>
  <c r="CN9" i="17"/>
  <c r="CN14" i="17"/>
  <c r="CC14" i="8"/>
  <c r="CB14" i="7"/>
  <c r="CA19" i="2"/>
  <c r="BZ22" i="2"/>
  <c r="BZ23" i="2"/>
  <c r="BZ9" i="2"/>
  <c r="BZ14" i="2"/>
  <c r="CO19" i="20"/>
  <c r="CN22" i="20"/>
  <c r="CN23" i="20"/>
  <c r="CN9" i="20"/>
  <c r="CN14" i="20"/>
  <c r="CN20" i="19"/>
  <c r="CN21" i="19"/>
  <c r="CO20" i="18"/>
  <c r="CO21" i="18"/>
  <c r="CO20" i="17"/>
  <c r="CO21" i="17"/>
  <c r="CE14" i="9"/>
  <c r="CD14" i="8"/>
  <c r="CA20" i="2"/>
  <c r="CA21" i="2"/>
  <c r="CO20" i="20"/>
  <c r="CO21" i="20"/>
  <c r="CO19" i="19"/>
  <c r="CN22" i="19"/>
  <c r="CN23" i="19"/>
  <c r="CN9" i="19"/>
  <c r="CN14" i="19"/>
  <c r="CP19" i="18"/>
  <c r="CO22" i="18"/>
  <c r="CO23" i="18"/>
  <c r="CO9" i="18"/>
  <c r="CO14" i="18"/>
  <c r="CP19" i="17"/>
  <c r="CO22" i="17"/>
  <c r="CO23" i="17"/>
  <c r="CO9" i="17"/>
  <c r="CO14" i="17"/>
  <c r="CC14" i="7"/>
  <c r="CB19" i="2"/>
  <c r="CA22" i="2"/>
  <c r="CA23" i="2"/>
  <c r="CA9" i="2"/>
  <c r="CA14" i="2"/>
  <c r="CP19" i="20"/>
  <c r="CO22" i="20"/>
  <c r="CO23" i="20"/>
  <c r="CO9" i="20"/>
  <c r="CO14" i="20"/>
  <c r="CO20" i="19"/>
  <c r="CO21" i="19"/>
  <c r="CP20" i="18"/>
  <c r="CP21" i="18"/>
  <c r="CP22" i="18"/>
  <c r="CP23" i="18"/>
  <c r="CP9" i="18"/>
  <c r="CP14" i="18"/>
  <c r="I15" i="18"/>
  <c r="CP20" i="17"/>
  <c r="CP21" i="17"/>
  <c r="CP22" i="17"/>
  <c r="CP23" i="17"/>
  <c r="CP9" i="17"/>
  <c r="CP14" i="17"/>
  <c r="I15" i="17"/>
  <c r="CF14" i="9"/>
  <c r="CE14" i="8"/>
  <c r="CB20" i="2"/>
  <c r="CB21" i="2"/>
  <c r="CP20" i="20"/>
  <c r="CP21" i="20"/>
  <c r="CP22" i="20"/>
  <c r="CP23" i="20"/>
  <c r="CP9" i="20"/>
  <c r="CP14" i="20"/>
  <c r="I15" i="20"/>
  <c r="CP19" i="19"/>
  <c r="CO22" i="19"/>
  <c r="CO23" i="19"/>
  <c r="CO9" i="19"/>
  <c r="CO14" i="19"/>
  <c r="CD14" i="7"/>
  <c r="CC19" i="2"/>
  <c r="CB22" i="2"/>
  <c r="CB23" i="2"/>
  <c r="CB9" i="2"/>
  <c r="CB14" i="2"/>
  <c r="CP20" i="19"/>
  <c r="CP21" i="19"/>
  <c r="CP22" i="19"/>
  <c r="CP23" i="19"/>
  <c r="CP9" i="19"/>
  <c r="CP14" i="19"/>
  <c r="I15" i="19"/>
  <c r="CG14" i="9"/>
  <c r="CF14" i="8"/>
  <c r="CC20" i="2"/>
  <c r="CC21" i="2"/>
  <c r="CE14" i="7"/>
  <c r="CD19" i="2"/>
  <c r="CC22" i="2"/>
  <c r="CC23" i="2"/>
  <c r="CC9" i="2"/>
  <c r="CC14" i="2"/>
  <c r="CH14" i="9"/>
  <c r="CG14" i="8"/>
  <c r="CD20" i="2"/>
  <c r="CD21" i="2"/>
  <c r="CE19" i="2"/>
  <c r="CI14" i="9"/>
  <c r="CF14" i="7"/>
  <c r="CE20" i="2"/>
  <c r="CE21" i="2"/>
  <c r="CD22" i="2"/>
  <c r="CD23" i="2"/>
  <c r="CD9" i="2"/>
  <c r="CD14" i="2"/>
  <c r="CH14" i="8"/>
  <c r="CF19" i="2"/>
  <c r="CE22" i="2"/>
  <c r="CE23" i="2"/>
  <c r="CE9" i="2"/>
  <c r="CE14" i="2"/>
  <c r="CJ14" i="9"/>
  <c r="CG14" i="7"/>
  <c r="CF20" i="2"/>
  <c r="CF21" i="2"/>
  <c r="CI14" i="8"/>
  <c r="CG19" i="2"/>
  <c r="CF22" i="2"/>
  <c r="CF23" i="2"/>
  <c r="CF9" i="2"/>
  <c r="CF14" i="2"/>
  <c r="CK14" i="9"/>
  <c r="CH14" i="7"/>
  <c r="CG20" i="2"/>
  <c r="CG21" i="2"/>
  <c r="CL14" i="9"/>
  <c r="CJ14" i="8"/>
  <c r="CI14" i="7"/>
  <c r="CH19" i="2"/>
  <c r="CG22" i="2"/>
  <c r="CG23" i="2"/>
  <c r="CG9" i="2"/>
  <c r="CG14" i="2"/>
  <c r="CH20" i="2"/>
  <c r="CH21" i="2"/>
  <c r="CM14" i="9"/>
  <c r="CK14" i="8"/>
  <c r="CJ14" i="7"/>
  <c r="CI19" i="2"/>
  <c r="CH22" i="2"/>
  <c r="CH23" i="2"/>
  <c r="CH9" i="2"/>
  <c r="CH14" i="2"/>
  <c r="CK14" i="7"/>
  <c r="CI20" i="2"/>
  <c r="CI21" i="2"/>
  <c r="CN14" i="9"/>
  <c r="CL14" i="8"/>
  <c r="CJ19" i="2"/>
  <c r="CI22" i="2"/>
  <c r="CI23" i="2"/>
  <c r="CI9" i="2"/>
  <c r="CI14" i="2"/>
  <c r="CL14" i="7"/>
  <c r="CJ20" i="2"/>
  <c r="CJ21" i="2"/>
  <c r="CO14" i="9"/>
  <c r="CM14" i="8"/>
  <c r="CK19" i="2"/>
  <c r="CJ22" i="2"/>
  <c r="CJ23" i="2"/>
  <c r="CJ9" i="2"/>
  <c r="CJ14" i="2"/>
  <c r="CP14" i="9"/>
  <c r="CM14" i="7"/>
  <c r="CK20" i="2"/>
  <c r="CK21" i="2"/>
  <c r="CN14" i="8"/>
  <c r="CL19" i="2"/>
  <c r="CK22" i="2"/>
  <c r="CK23" i="2"/>
  <c r="CK9" i="2"/>
  <c r="CK14" i="2"/>
  <c r="CN14" i="7"/>
  <c r="CL20" i="2"/>
  <c r="CL21" i="2"/>
  <c r="CO14" i="8"/>
  <c r="CM19" i="2"/>
  <c r="CL22" i="2"/>
  <c r="CL23" i="2"/>
  <c r="CL9" i="2"/>
  <c r="CL14" i="2"/>
  <c r="CP14" i="8"/>
  <c r="CO14" i="7"/>
  <c r="CM20" i="2"/>
  <c r="CM21" i="2"/>
  <c r="CP14" i="7"/>
  <c r="CN19" i="2"/>
  <c r="CM22" i="2"/>
  <c r="CM23" i="2"/>
  <c r="CM9" i="2"/>
  <c r="CM14" i="2"/>
  <c r="CN20" i="2"/>
  <c r="CN21" i="2"/>
  <c r="CO19" i="2"/>
  <c r="CN22" i="2"/>
  <c r="CN23" i="2"/>
  <c r="CN9" i="2"/>
  <c r="CN14" i="2"/>
  <c r="CO20" i="2"/>
  <c r="CO21" i="2"/>
  <c r="CP19" i="2"/>
  <c r="CO22" i="2"/>
  <c r="CO23" i="2"/>
  <c r="CO9" i="2"/>
  <c r="CO14" i="2"/>
  <c r="CP20" i="2"/>
  <c r="CP21" i="2"/>
  <c r="CP22" i="2"/>
  <c r="CP23" i="2"/>
  <c r="CP9" i="2"/>
  <c r="CP14" i="2"/>
  <c r="I15" i="2"/>
  <c r="AE23" i="5" l="1"/>
  <c r="AD26" i="5"/>
  <c r="AD27" i="5" s="1"/>
  <c r="AD13" i="5" s="1"/>
  <c r="AD18" i="5" s="1"/>
  <c r="AG92" i="9"/>
  <c r="AG93" i="9" s="1"/>
  <c r="AG89" i="4"/>
  <c r="AG90" i="4" s="1"/>
  <c r="AJ54" i="4"/>
  <c r="AI55" i="4"/>
  <c r="Y64" i="4"/>
  <c r="Y65" i="4"/>
  <c r="Z63" i="4" s="1"/>
  <c r="AG34" i="14"/>
  <c r="AF35" i="14"/>
  <c r="W44" i="14"/>
  <c r="W45" i="14" s="1"/>
  <c r="AG33" i="20"/>
  <c r="AH32" i="20"/>
  <c r="X42" i="20"/>
  <c r="X43" i="20" s="1"/>
  <c r="AI33" i="2"/>
  <c r="AJ32" i="2"/>
  <c r="X42" i="2"/>
  <c r="X43" i="2" s="1"/>
  <c r="AG58" i="9"/>
  <c r="AF59" i="9"/>
  <c r="X68" i="9"/>
  <c r="X69" i="9" s="1"/>
  <c r="Y67" i="9" s="1"/>
  <c r="AF33" i="4"/>
  <c r="AG32" i="4"/>
  <c r="X42" i="4"/>
  <c r="X43" i="4" s="1"/>
  <c r="R32" i="3"/>
  <c r="S31" i="3"/>
  <c r="P41" i="3"/>
  <c r="P42" i="3" s="1"/>
  <c r="N44" i="7"/>
  <c r="N45" i="7" s="1"/>
  <c r="AW34" i="7"/>
  <c r="AW10" i="7"/>
  <c r="O34" i="7"/>
  <c r="O10" i="7"/>
  <c r="P20" i="7"/>
  <c r="P21" i="7" s="1"/>
  <c r="Q19" i="7" s="1"/>
  <c r="O22" i="7"/>
  <c r="O23" i="7" s="1"/>
  <c r="O9" i="7" s="1"/>
  <c r="P10" i="12"/>
  <c r="O11" i="12"/>
  <c r="AV10" i="12"/>
  <c r="N21" i="12"/>
  <c r="P20" i="23"/>
  <c r="P21" i="23" s="1"/>
  <c r="AX10" i="23"/>
  <c r="O22" i="23"/>
  <c r="O23" i="23" s="1"/>
  <c r="O9" i="23" s="1"/>
  <c r="O14" i="23" s="1"/>
  <c r="Q11" i="23"/>
  <c r="R10" i="23"/>
  <c r="P59" i="8"/>
  <c r="Q58" i="8"/>
  <c r="AW58" i="8"/>
  <c r="O68" i="8"/>
  <c r="O69" i="8" s="1"/>
  <c r="P19" i="22"/>
  <c r="O22" i="22"/>
  <c r="O23" i="22" s="1"/>
  <c r="O9" i="22" s="1"/>
  <c r="O14" i="22" s="1"/>
  <c r="AX10" i="22"/>
  <c r="Q11" i="22"/>
  <c r="R10" i="22"/>
  <c r="Q21" i="14"/>
  <c r="Z19" i="8"/>
  <c r="Y22" i="8"/>
  <c r="Y23" i="8" s="1"/>
  <c r="Y9" i="8" s="1"/>
  <c r="Y14" i="8" s="1"/>
  <c r="S19" i="9"/>
  <c r="R22" i="9"/>
  <c r="R23" i="9" s="1"/>
  <c r="R9" i="9" s="1"/>
  <c r="R14" i="9" s="1"/>
  <c r="AE43" i="8"/>
  <c r="AD46" i="8"/>
  <c r="AD47" i="8" s="1"/>
  <c r="AD33" i="8" s="1"/>
  <c r="AD38" i="8" s="1"/>
  <c r="O19" i="3"/>
  <c r="N22" i="3"/>
  <c r="N23" i="3" s="1"/>
  <c r="N9" i="3" s="1"/>
  <c r="N14" i="3" s="1"/>
  <c r="O20" i="4"/>
  <c r="O21" i="4" s="1"/>
  <c r="N46" i="9"/>
  <c r="N47" i="9" s="1"/>
  <c r="N33" i="9" s="1"/>
  <c r="N38" i="9" s="1"/>
  <c r="N44" i="9"/>
  <c r="N45" i="9"/>
  <c r="O43" i="9" s="1"/>
  <c r="O43" i="7"/>
  <c r="N46" i="7"/>
  <c r="N47" i="7" s="1"/>
  <c r="N33" i="7" s="1"/>
  <c r="N38" i="7" s="1"/>
  <c r="AE24" i="5" l="1"/>
  <c r="AE25" i="5" s="1"/>
  <c r="AH91" i="9"/>
  <c r="AG94" i="9"/>
  <c r="AG95" i="9" s="1"/>
  <c r="AG81" i="9" s="1"/>
  <c r="AG86" i="9" s="1"/>
  <c r="AH88" i="4"/>
  <c r="AG91" i="4"/>
  <c r="AG92" i="4" s="1"/>
  <c r="AG78" i="4" s="1"/>
  <c r="AG83" i="4" s="1"/>
  <c r="Z64" i="4"/>
  <c r="Z65" i="4" s="1"/>
  <c r="Y66" i="4"/>
  <c r="Y67" i="4" s="1"/>
  <c r="Y53" i="4" s="1"/>
  <c r="Y58" i="4" s="1"/>
  <c r="AK54" i="4"/>
  <c r="AJ55" i="4"/>
  <c r="X43" i="14"/>
  <c r="W46" i="14"/>
  <c r="W47" i="14" s="1"/>
  <c r="W33" i="14" s="1"/>
  <c r="W38" i="14" s="1"/>
  <c r="AH34" i="14"/>
  <c r="AG35" i="14"/>
  <c r="Y41" i="20"/>
  <c r="X44" i="20"/>
  <c r="X45" i="20" s="1"/>
  <c r="X31" i="20" s="1"/>
  <c r="X36" i="20" s="1"/>
  <c r="AI32" i="20"/>
  <c r="AH33" i="20"/>
  <c r="Y41" i="2"/>
  <c r="X44" i="2"/>
  <c r="X45" i="2" s="1"/>
  <c r="X31" i="2" s="1"/>
  <c r="X36" i="2" s="1"/>
  <c r="AK32" i="2"/>
  <c r="AJ33" i="2"/>
  <c r="X70" i="9"/>
  <c r="X71" i="9" s="1"/>
  <c r="X57" i="9" s="1"/>
  <c r="X62" i="9" s="1"/>
  <c r="Y68" i="9"/>
  <c r="Y69" i="9" s="1"/>
  <c r="AH58" i="9"/>
  <c r="AG59" i="9"/>
  <c r="Y41" i="4"/>
  <c r="X44" i="4"/>
  <c r="X45" i="4" s="1"/>
  <c r="X31" i="4" s="1"/>
  <c r="X36" i="4" s="1"/>
  <c r="AG33" i="4"/>
  <c r="AH32" i="4"/>
  <c r="Q40" i="3"/>
  <c r="P43" i="3"/>
  <c r="P44" i="3" s="1"/>
  <c r="P30" i="3" s="1"/>
  <c r="P35" i="3" s="1"/>
  <c r="T31" i="3"/>
  <c r="S32" i="3"/>
  <c r="P34" i="7"/>
  <c r="O35" i="7"/>
  <c r="AX10" i="7"/>
  <c r="O11" i="7"/>
  <c r="P10" i="7"/>
  <c r="O14" i="7"/>
  <c r="AX34" i="7"/>
  <c r="P22" i="7"/>
  <c r="P23" i="7" s="1"/>
  <c r="P9" i="7" s="1"/>
  <c r="Q20" i="7"/>
  <c r="Q21" i="7"/>
  <c r="R19" i="7" s="1"/>
  <c r="Q22" i="7"/>
  <c r="Q23" i="7" s="1"/>
  <c r="Q9" i="7" s="1"/>
  <c r="AW10" i="12"/>
  <c r="N22" i="12"/>
  <c r="N23" i="12" s="1"/>
  <c r="N9" i="12" s="1"/>
  <c r="N14" i="12" s="1"/>
  <c r="O19" i="12"/>
  <c r="P11" i="12"/>
  <c r="Q10" i="12"/>
  <c r="Q19" i="23"/>
  <c r="P22" i="23"/>
  <c r="P23" i="23" s="1"/>
  <c r="P9" i="23" s="1"/>
  <c r="P14" i="23" s="1"/>
  <c r="R11" i="23"/>
  <c r="S10" i="23"/>
  <c r="P67" i="8"/>
  <c r="O70" i="8"/>
  <c r="O71" i="8" s="1"/>
  <c r="O57" i="8" s="1"/>
  <c r="O62" i="8" s="1"/>
  <c r="AX58" i="8"/>
  <c r="Q59" i="8"/>
  <c r="R58" i="8"/>
  <c r="P20" i="22"/>
  <c r="P21" i="22" s="1"/>
  <c r="R11" i="22"/>
  <c r="S10" i="22"/>
  <c r="R19" i="14"/>
  <c r="Q22" i="14"/>
  <c r="Q23" i="14" s="1"/>
  <c r="Q9" i="14" s="1"/>
  <c r="Q14" i="14" s="1"/>
  <c r="Z20" i="8"/>
  <c r="Z21" i="8" s="1"/>
  <c r="S20" i="9"/>
  <c r="S21" i="9" s="1"/>
  <c r="AE44" i="8"/>
  <c r="AE45" i="8" s="1"/>
  <c r="P19" i="4"/>
  <c r="O22" i="4"/>
  <c r="O23" i="4" s="1"/>
  <c r="O9" i="4" s="1"/>
  <c r="O14" i="4" s="1"/>
  <c r="O44" i="9"/>
  <c r="O45" i="9" s="1"/>
  <c r="O44" i="7"/>
  <c r="O45" i="7" s="1"/>
  <c r="P43" i="7" s="1"/>
  <c r="O20" i="3"/>
  <c r="O21" i="3" s="1"/>
  <c r="AF23" i="5" l="1"/>
  <c r="AE26" i="5"/>
  <c r="AE27" i="5" s="1"/>
  <c r="AE13" i="5" s="1"/>
  <c r="AE18" i="5" s="1"/>
  <c r="AH92" i="9"/>
  <c r="AH93" i="9" s="1"/>
  <c r="AH89" i="4"/>
  <c r="AH90" i="4" s="1"/>
  <c r="AA63" i="4"/>
  <c r="Z66" i="4"/>
  <c r="Z67" i="4" s="1"/>
  <c r="Z53" i="4" s="1"/>
  <c r="Z58" i="4" s="1"/>
  <c r="AL54" i="4"/>
  <c r="AK55" i="4"/>
  <c r="X44" i="14"/>
  <c r="X45" i="14" s="1"/>
  <c r="Y43" i="14" s="1"/>
  <c r="AI34" i="14"/>
  <c r="AH35" i="14"/>
  <c r="AI33" i="20"/>
  <c r="AJ32" i="20"/>
  <c r="Y42" i="20"/>
  <c r="Y43" i="20" s="1"/>
  <c r="Y42" i="2"/>
  <c r="Y43" i="2" s="1"/>
  <c r="AL32" i="2"/>
  <c r="AK33" i="2"/>
  <c r="Z67" i="9"/>
  <c r="Y70" i="9"/>
  <c r="Y71" i="9" s="1"/>
  <c r="Y57" i="9" s="1"/>
  <c r="Y62" i="9" s="1"/>
  <c r="AI58" i="9"/>
  <c r="AH59" i="9"/>
  <c r="AH33" i="4"/>
  <c r="AI32" i="4"/>
  <c r="Y42" i="4"/>
  <c r="Y43" i="4" s="1"/>
  <c r="Q41" i="3"/>
  <c r="Q42" i="3" s="1"/>
  <c r="T32" i="3"/>
  <c r="U31" i="3"/>
  <c r="AY34" i="7"/>
  <c r="Q10" i="7"/>
  <c r="P11" i="7"/>
  <c r="AY10" i="7"/>
  <c r="P14" i="7"/>
  <c r="P35" i="7"/>
  <c r="Q34" i="7"/>
  <c r="R20" i="7"/>
  <c r="R21" i="7"/>
  <c r="S19" i="7" s="1"/>
  <c r="R22" i="7"/>
  <c r="R23" i="7" s="1"/>
  <c r="R9" i="7" s="1"/>
  <c r="O20" i="12"/>
  <c r="O21" i="12" s="1"/>
  <c r="Q11" i="12"/>
  <c r="R10" i="12"/>
  <c r="AX10" i="12"/>
  <c r="Q20" i="23"/>
  <c r="Q21" i="23" s="1"/>
  <c r="S11" i="23"/>
  <c r="T10" i="23"/>
  <c r="P68" i="8"/>
  <c r="P69" i="8" s="1"/>
  <c r="S58" i="8"/>
  <c r="R59" i="8"/>
  <c r="AY58" i="8"/>
  <c r="Q19" i="22"/>
  <c r="P22" i="22"/>
  <c r="P23" i="22" s="1"/>
  <c r="P9" i="22" s="1"/>
  <c r="P14" i="22" s="1"/>
  <c r="T10" i="22"/>
  <c r="S11" i="22"/>
  <c r="R20" i="14"/>
  <c r="R21" i="14" s="1"/>
  <c r="AA19" i="8"/>
  <c r="Z22" i="8"/>
  <c r="Z23" i="8" s="1"/>
  <c r="Z9" i="8" s="1"/>
  <c r="Z14" i="8" s="1"/>
  <c r="T19" i="9"/>
  <c r="S22" i="9"/>
  <c r="S23" i="9" s="1"/>
  <c r="S9" i="9" s="1"/>
  <c r="S14" i="9" s="1"/>
  <c r="AF43" i="8"/>
  <c r="AE46" i="8"/>
  <c r="AE47" i="8" s="1"/>
  <c r="AE33" i="8" s="1"/>
  <c r="AE38" i="8" s="1"/>
  <c r="P43" i="9"/>
  <c r="O46" i="9"/>
  <c r="O47" i="9" s="1"/>
  <c r="O33" i="9" s="1"/>
  <c r="O38" i="9" s="1"/>
  <c r="P19" i="3"/>
  <c r="O22" i="3"/>
  <c r="O23" i="3" s="1"/>
  <c r="O9" i="3" s="1"/>
  <c r="O14" i="3" s="1"/>
  <c r="P44" i="7"/>
  <c r="P45" i="7" s="1"/>
  <c r="O46" i="7"/>
  <c r="O47" i="7" s="1"/>
  <c r="O33" i="7" s="1"/>
  <c r="O38" i="7" s="1"/>
  <c r="P20" i="4"/>
  <c r="P21" i="4"/>
  <c r="Q19" i="4" s="1"/>
  <c r="AF24" i="5" l="1"/>
  <c r="AF25" i="5" s="1"/>
  <c r="AI91" i="9"/>
  <c r="AH94" i="9"/>
  <c r="AH95" i="9" s="1"/>
  <c r="AH81" i="9" s="1"/>
  <c r="AH86" i="9" s="1"/>
  <c r="AI88" i="4"/>
  <c r="AH91" i="4"/>
  <c r="AH92" i="4" s="1"/>
  <c r="AH78" i="4" s="1"/>
  <c r="AH83" i="4" s="1"/>
  <c r="AM54" i="4"/>
  <c r="AL55" i="4"/>
  <c r="AA64" i="4"/>
  <c r="AA65" i="4" s="1"/>
  <c r="Y44" i="14"/>
  <c r="Y45" i="14" s="1"/>
  <c r="AJ34" i="14"/>
  <c r="AI35" i="14"/>
  <c r="X46" i="14"/>
  <c r="X47" i="14" s="1"/>
  <c r="X33" i="14" s="1"/>
  <c r="X38" i="14" s="1"/>
  <c r="Z41" i="20"/>
  <c r="Y44" i="20"/>
  <c r="Y45" i="20" s="1"/>
  <c r="Y31" i="20" s="1"/>
  <c r="Y36" i="20" s="1"/>
  <c r="AJ33" i="20"/>
  <c r="AK32" i="20"/>
  <c r="Z41" i="2"/>
  <c r="Y44" i="2"/>
  <c r="Y45" i="2" s="1"/>
  <c r="Y31" i="2" s="1"/>
  <c r="Y36" i="2" s="1"/>
  <c r="AM32" i="2"/>
  <c r="AL33" i="2"/>
  <c r="Z68" i="9"/>
  <c r="Z69" i="9" s="1"/>
  <c r="AI59" i="9"/>
  <c r="AJ58" i="9"/>
  <c r="Z41" i="4"/>
  <c r="Y44" i="4"/>
  <c r="Y45" i="4" s="1"/>
  <c r="Y31" i="4" s="1"/>
  <c r="Y36" i="4" s="1"/>
  <c r="AJ32" i="4"/>
  <c r="AI33" i="4"/>
  <c r="R40" i="3"/>
  <c r="Q43" i="3"/>
  <c r="Q44" i="3" s="1"/>
  <c r="Q30" i="3" s="1"/>
  <c r="Q35" i="3" s="1"/>
  <c r="V31" i="3"/>
  <c r="U32" i="3"/>
  <c r="AZ10" i="7"/>
  <c r="Q11" i="7"/>
  <c r="Q14" i="7" s="1"/>
  <c r="R10" i="7"/>
  <c r="R34" i="7"/>
  <c r="Q35" i="7"/>
  <c r="AZ34" i="7"/>
  <c r="S20" i="7"/>
  <c r="S21" i="7" s="1"/>
  <c r="P19" i="12"/>
  <c r="O22" i="12"/>
  <c r="O23" i="12" s="1"/>
  <c r="O9" i="12" s="1"/>
  <c r="O14" i="12" s="1"/>
  <c r="S10" i="12"/>
  <c r="R11" i="12"/>
  <c r="R19" i="23"/>
  <c r="Q22" i="23"/>
  <c r="Q23" i="23" s="1"/>
  <c r="Q9" i="23" s="1"/>
  <c r="Q14" i="23" s="1"/>
  <c r="U10" i="23"/>
  <c r="T11" i="23"/>
  <c r="Q67" i="8"/>
  <c r="P70" i="8"/>
  <c r="P71" i="8" s="1"/>
  <c r="P57" i="8" s="1"/>
  <c r="P62" i="8" s="1"/>
  <c r="S59" i="8"/>
  <c r="T58" i="8"/>
  <c r="AZ58" i="8"/>
  <c r="U10" i="22"/>
  <c r="T11" i="22"/>
  <c r="Q20" i="22"/>
  <c r="Q21" i="22" s="1"/>
  <c r="S19" i="14"/>
  <c r="R22" i="14"/>
  <c r="R23" i="14" s="1"/>
  <c r="R9" i="14" s="1"/>
  <c r="R14" i="14" s="1"/>
  <c r="AA20" i="8"/>
  <c r="AA21" i="8" s="1"/>
  <c r="T20" i="9"/>
  <c r="T21" i="9" s="1"/>
  <c r="AF44" i="8"/>
  <c r="AF45" i="8" s="1"/>
  <c r="Q43" i="7"/>
  <c r="P46" i="7"/>
  <c r="P47" i="7" s="1"/>
  <c r="P33" i="7" s="1"/>
  <c r="P38" i="7" s="1"/>
  <c r="P22" i="4"/>
  <c r="P23" i="4" s="1"/>
  <c r="P9" i="4" s="1"/>
  <c r="P14" i="4" s="1"/>
  <c r="Q20" i="4"/>
  <c r="Q21" i="4" s="1"/>
  <c r="P20" i="3"/>
  <c r="P21" i="3" s="1"/>
  <c r="P44" i="9"/>
  <c r="P45" i="9"/>
  <c r="Q43" i="9" s="1"/>
  <c r="P46" i="9"/>
  <c r="P47" i="9" s="1"/>
  <c r="P33" i="9" s="1"/>
  <c r="P38" i="9" s="1"/>
  <c r="AG23" i="5" l="1"/>
  <c r="AF26" i="5"/>
  <c r="AF27" i="5" s="1"/>
  <c r="AF13" i="5" s="1"/>
  <c r="AF18" i="5" s="1"/>
  <c r="AI92" i="9"/>
  <c r="AI93" i="9" s="1"/>
  <c r="AI89" i="4"/>
  <c r="AI90" i="4" s="1"/>
  <c r="AB63" i="4"/>
  <c r="AA66" i="4"/>
  <c r="AA67" i="4" s="1"/>
  <c r="AA53" i="4" s="1"/>
  <c r="AA58" i="4" s="1"/>
  <c r="AM55" i="4"/>
  <c r="Z43" i="14"/>
  <c r="Y46" i="14"/>
  <c r="Y47" i="14" s="1"/>
  <c r="Y33" i="14" s="1"/>
  <c r="Y38" i="14" s="1"/>
  <c r="AJ35" i="14"/>
  <c r="AK34" i="14"/>
  <c r="AL32" i="20"/>
  <c r="AK33" i="20"/>
  <c r="Z42" i="20"/>
  <c r="Z43" i="20" s="1"/>
  <c r="AN32" i="2"/>
  <c r="AM33" i="2"/>
  <c r="Z42" i="2"/>
  <c r="Z43" i="2" s="1"/>
  <c r="AA67" i="9"/>
  <c r="Z70" i="9"/>
  <c r="Z71" i="9" s="1"/>
  <c r="Z57" i="9" s="1"/>
  <c r="Z62" i="9" s="1"/>
  <c r="AJ59" i="9"/>
  <c r="AK58" i="9"/>
  <c r="AJ33" i="4"/>
  <c r="AK32" i="4"/>
  <c r="Z42" i="4"/>
  <c r="Z43" i="4" s="1"/>
  <c r="R41" i="3"/>
  <c r="R42" i="3" s="1"/>
  <c r="V32" i="3"/>
  <c r="W31" i="3"/>
  <c r="S34" i="7"/>
  <c r="R35" i="7"/>
  <c r="S10" i="7"/>
  <c r="R11" i="7"/>
  <c r="R14" i="7" s="1"/>
  <c r="BA10" i="7"/>
  <c r="BA34" i="7"/>
  <c r="T19" i="7"/>
  <c r="S22" i="7"/>
  <c r="S23" i="7" s="1"/>
  <c r="S9" i="7" s="1"/>
  <c r="S11" i="12"/>
  <c r="T10" i="12"/>
  <c r="P20" i="12"/>
  <c r="P21" i="12"/>
  <c r="Q19" i="12" s="1"/>
  <c r="V10" i="23"/>
  <c r="U11" i="23"/>
  <c r="R20" i="23"/>
  <c r="R21" i="23"/>
  <c r="S19" i="23" s="1"/>
  <c r="BA58" i="8"/>
  <c r="T59" i="8"/>
  <c r="U58" i="8"/>
  <c r="Q68" i="8"/>
  <c r="Q69" i="8" s="1"/>
  <c r="R67" i="8" s="1"/>
  <c r="R19" i="22"/>
  <c r="Q22" i="22"/>
  <c r="Q23" i="22" s="1"/>
  <c r="Q9" i="22" s="1"/>
  <c r="Q14" i="22" s="1"/>
  <c r="V10" i="22"/>
  <c r="U11" i="22"/>
  <c r="S20" i="14"/>
  <c r="S21" i="14" s="1"/>
  <c r="AB19" i="8"/>
  <c r="AA22" i="8"/>
  <c r="AA23" i="8" s="1"/>
  <c r="AA9" i="8" s="1"/>
  <c r="AA14" i="8" s="1"/>
  <c r="U19" i="9"/>
  <c r="T22" i="9"/>
  <c r="T23" i="9" s="1"/>
  <c r="T9" i="9" s="1"/>
  <c r="T14" i="9" s="1"/>
  <c r="AG43" i="8"/>
  <c r="AF46" i="8"/>
  <c r="AF47" i="8" s="1"/>
  <c r="AF33" i="8" s="1"/>
  <c r="AF38" i="8" s="1"/>
  <c r="Q19" i="3"/>
  <c r="P22" i="3"/>
  <c r="P23" i="3" s="1"/>
  <c r="P9" i="3" s="1"/>
  <c r="P14" i="3" s="1"/>
  <c r="R19" i="4"/>
  <c r="Q22" i="4"/>
  <c r="Q23" i="4" s="1"/>
  <c r="Q9" i="4" s="1"/>
  <c r="Q14" i="4" s="1"/>
  <c r="Q44" i="9"/>
  <c r="Q45" i="9" s="1"/>
  <c r="Q44" i="7"/>
  <c r="Q45" i="7" s="1"/>
  <c r="R43" i="7" s="1"/>
  <c r="AG24" i="5" l="1"/>
  <c r="AG25" i="5" s="1"/>
  <c r="AJ91" i="9"/>
  <c r="AI94" i="9"/>
  <c r="AI95" i="9" s="1"/>
  <c r="AI81" i="9" s="1"/>
  <c r="AI86" i="9" s="1"/>
  <c r="AJ88" i="4"/>
  <c r="AI91" i="4"/>
  <c r="AI92" i="4" s="1"/>
  <c r="AI78" i="4" s="1"/>
  <c r="AI83" i="4" s="1"/>
  <c r="AB64" i="4"/>
  <c r="AB65" i="4" s="1"/>
  <c r="AK35" i="14"/>
  <c r="AL34" i="14"/>
  <c r="Z44" i="14"/>
  <c r="Z45" i="14" s="1"/>
  <c r="AA41" i="20"/>
  <c r="Z44" i="20"/>
  <c r="Z45" i="20" s="1"/>
  <c r="Z31" i="20" s="1"/>
  <c r="Z36" i="20" s="1"/>
  <c r="AL33" i="20"/>
  <c r="AM32" i="20"/>
  <c r="AA41" i="2"/>
  <c r="Z44" i="2"/>
  <c r="Z45" i="2" s="1"/>
  <c r="Z31" i="2" s="1"/>
  <c r="Z36" i="2" s="1"/>
  <c r="AN33" i="2"/>
  <c r="AO32" i="2"/>
  <c r="AA68" i="9"/>
  <c r="AA69" i="9" s="1"/>
  <c r="AK59" i="9"/>
  <c r="AL58" i="9"/>
  <c r="AA41" i="4"/>
  <c r="Z44" i="4"/>
  <c r="Z45" i="4" s="1"/>
  <c r="Z31" i="4" s="1"/>
  <c r="Z36" i="4" s="1"/>
  <c r="AK33" i="4"/>
  <c r="AL32" i="4"/>
  <c r="S40" i="3"/>
  <c r="R43" i="3"/>
  <c r="R44" i="3" s="1"/>
  <c r="R30" i="3" s="1"/>
  <c r="R35" i="3" s="1"/>
  <c r="W32" i="3"/>
  <c r="X31" i="3"/>
  <c r="BB34" i="7"/>
  <c r="S11" i="7"/>
  <c r="T10" i="7"/>
  <c r="S14" i="7"/>
  <c r="BB10" i="7"/>
  <c r="T34" i="7"/>
  <c r="S35" i="7"/>
  <c r="T20" i="7"/>
  <c r="T21" i="7" s="1"/>
  <c r="U19" i="7" s="1"/>
  <c r="Q20" i="12"/>
  <c r="Q21" i="12"/>
  <c r="R19" i="12" s="1"/>
  <c r="Q22" i="12"/>
  <c r="Q23" i="12" s="1"/>
  <c r="Q9" i="12" s="1"/>
  <c r="Q14" i="12" s="1"/>
  <c r="U10" i="12"/>
  <c r="T11" i="12"/>
  <c r="P22" i="12"/>
  <c r="P23" i="12" s="1"/>
  <c r="P9" i="12" s="1"/>
  <c r="P14" i="12" s="1"/>
  <c r="S20" i="23"/>
  <c r="S21" i="23" s="1"/>
  <c r="V11" i="23"/>
  <c r="W10" i="23"/>
  <c r="R22" i="23"/>
  <c r="R23" i="23" s="1"/>
  <c r="R9" i="23" s="1"/>
  <c r="R14" i="23" s="1"/>
  <c r="R68" i="8"/>
  <c r="R69" i="8" s="1"/>
  <c r="Q70" i="8"/>
  <c r="Q71" i="8" s="1"/>
  <c r="Q57" i="8" s="1"/>
  <c r="Q62" i="8" s="1"/>
  <c r="U59" i="8"/>
  <c r="V58" i="8"/>
  <c r="BB58" i="8"/>
  <c r="R20" i="22"/>
  <c r="R21" i="22" s="1"/>
  <c r="V11" i="22"/>
  <c r="W10" i="22"/>
  <c r="T19" i="14"/>
  <c r="S22" i="14"/>
  <c r="S23" i="14" s="1"/>
  <c r="S9" i="14" s="1"/>
  <c r="S14" i="14" s="1"/>
  <c r="AB20" i="8"/>
  <c r="AB21" i="8" s="1"/>
  <c r="U20" i="9"/>
  <c r="U21" i="9" s="1"/>
  <c r="V19" i="9" s="1"/>
  <c r="AG44" i="8"/>
  <c r="AG45" i="8" s="1"/>
  <c r="R43" i="9"/>
  <c r="Q46" i="9"/>
  <c r="Q47" i="9" s="1"/>
  <c r="Q33" i="9" s="1"/>
  <c r="Q38" i="9" s="1"/>
  <c r="Q46" i="7"/>
  <c r="Q47" i="7" s="1"/>
  <c r="Q33" i="7" s="1"/>
  <c r="Q38" i="7" s="1"/>
  <c r="R20" i="4"/>
  <c r="R21" i="4" s="1"/>
  <c r="R44" i="7"/>
  <c r="R45" i="7" s="1"/>
  <c r="S43" i="7" s="1"/>
  <c r="Q20" i="3"/>
  <c r="Q21" i="3" s="1"/>
  <c r="AH23" i="5" l="1"/>
  <c r="AG26" i="5"/>
  <c r="AG27" i="5" s="1"/>
  <c r="AG13" i="5" s="1"/>
  <c r="AG18" i="5" s="1"/>
  <c r="AJ92" i="9"/>
  <c r="AJ93" i="9" s="1"/>
  <c r="AJ89" i="4"/>
  <c r="AJ90" i="4" s="1"/>
  <c r="AC63" i="4"/>
  <c r="AB66" i="4"/>
  <c r="AB67" i="4" s="1"/>
  <c r="AB53" i="4" s="1"/>
  <c r="AB58" i="4" s="1"/>
  <c r="AA43" i="14"/>
  <c r="Z46" i="14"/>
  <c r="Z47" i="14" s="1"/>
  <c r="Z33" i="14" s="1"/>
  <c r="Z38" i="14" s="1"/>
  <c r="AL35" i="14"/>
  <c r="AM34" i="14"/>
  <c r="AN32" i="20"/>
  <c r="AM33" i="20"/>
  <c r="AA42" i="20"/>
  <c r="AA43" i="20" s="1"/>
  <c r="AO33" i="2"/>
  <c r="AP32" i="2"/>
  <c r="AA42" i="2"/>
  <c r="AA43" i="2" s="1"/>
  <c r="AB67" i="9"/>
  <c r="AA70" i="9"/>
  <c r="AA71" i="9" s="1"/>
  <c r="AA57" i="9" s="1"/>
  <c r="AA62" i="9" s="1"/>
  <c r="AL59" i="9"/>
  <c r="AM58" i="9"/>
  <c r="AL33" i="4"/>
  <c r="AM32" i="4"/>
  <c r="AA42" i="4"/>
  <c r="AA43" i="4" s="1"/>
  <c r="X32" i="3"/>
  <c r="Y31" i="3"/>
  <c r="S41" i="3"/>
  <c r="S42" i="3" s="1"/>
  <c r="U34" i="7"/>
  <c r="T35" i="7"/>
  <c r="BC10" i="7"/>
  <c r="BC34" i="7"/>
  <c r="U10" i="7"/>
  <c r="T11" i="7"/>
  <c r="U20" i="7"/>
  <c r="U21" i="7" s="1"/>
  <c r="R46" i="7"/>
  <c r="R47" i="7" s="1"/>
  <c r="R33" i="7" s="1"/>
  <c r="R38" i="7" s="1"/>
  <c r="T22" i="7"/>
  <c r="T23" i="7" s="1"/>
  <c r="T9" i="7" s="1"/>
  <c r="R20" i="12"/>
  <c r="R21" i="12"/>
  <c r="S19" i="12" s="1"/>
  <c r="R22" i="12"/>
  <c r="R23" i="12" s="1"/>
  <c r="R9" i="12" s="1"/>
  <c r="R14" i="12" s="1"/>
  <c r="V10" i="12"/>
  <c r="U11" i="12"/>
  <c r="T19" i="23"/>
  <c r="S22" i="23"/>
  <c r="S23" i="23" s="1"/>
  <c r="S9" i="23" s="1"/>
  <c r="S14" i="23" s="1"/>
  <c r="W11" i="23"/>
  <c r="X10" i="23"/>
  <c r="S67" i="8"/>
  <c r="R70" i="8"/>
  <c r="R71" i="8" s="1"/>
  <c r="R57" i="8" s="1"/>
  <c r="R62" i="8" s="1"/>
  <c r="BC58" i="8"/>
  <c r="V59" i="8"/>
  <c r="W58" i="8"/>
  <c r="S19" i="22"/>
  <c r="R22" i="22"/>
  <c r="R23" i="22" s="1"/>
  <c r="R9" i="22" s="1"/>
  <c r="R14" i="22" s="1"/>
  <c r="W11" i="22"/>
  <c r="X10" i="22"/>
  <c r="T20" i="14"/>
  <c r="T21" i="14" s="1"/>
  <c r="AC19" i="8"/>
  <c r="AB22" i="8"/>
  <c r="AB23" i="8" s="1"/>
  <c r="AB9" i="8" s="1"/>
  <c r="AB14" i="8" s="1"/>
  <c r="U22" i="9"/>
  <c r="U23" i="9" s="1"/>
  <c r="U9" i="9" s="1"/>
  <c r="U14" i="9" s="1"/>
  <c r="V20" i="9"/>
  <c r="V21" i="9" s="1"/>
  <c r="W19" i="9" s="1"/>
  <c r="AH43" i="8"/>
  <c r="AG46" i="8"/>
  <c r="AG47" i="8" s="1"/>
  <c r="AG33" i="8" s="1"/>
  <c r="AG38" i="8" s="1"/>
  <c r="R19" i="3"/>
  <c r="Q22" i="3"/>
  <c r="Q23" i="3" s="1"/>
  <c r="Q9" i="3" s="1"/>
  <c r="Q14" i="3" s="1"/>
  <c r="S19" i="4"/>
  <c r="R22" i="4"/>
  <c r="R23" i="4" s="1"/>
  <c r="R9" i="4" s="1"/>
  <c r="R14" i="4" s="1"/>
  <c r="S44" i="7"/>
  <c r="S45" i="7" s="1"/>
  <c r="R44" i="9"/>
  <c r="R46" i="9"/>
  <c r="R47" i="9" s="1"/>
  <c r="R33" i="9" s="1"/>
  <c r="R38" i="9" s="1"/>
  <c r="R45" i="9"/>
  <c r="S43" i="9" s="1"/>
  <c r="AH24" i="5" l="1"/>
  <c r="AH25" i="5" s="1"/>
  <c r="AI23" i="5" s="1"/>
  <c r="AK91" i="9"/>
  <c r="AJ94" i="9"/>
  <c r="AJ95" i="9" s="1"/>
  <c r="AJ81" i="9" s="1"/>
  <c r="AJ86" i="9" s="1"/>
  <c r="AK88" i="4"/>
  <c r="AJ91" i="4"/>
  <c r="AJ92" i="4" s="1"/>
  <c r="AJ78" i="4" s="1"/>
  <c r="AJ83" i="4" s="1"/>
  <c r="AC64" i="4"/>
  <c r="AC65" i="4" s="1"/>
  <c r="AA44" i="14"/>
  <c r="AA45" i="14" s="1"/>
  <c r="AM35" i="14"/>
  <c r="AN34" i="14"/>
  <c r="AB41" i="20"/>
  <c r="AA44" i="20"/>
  <c r="AA45" i="20" s="1"/>
  <c r="AA31" i="20" s="1"/>
  <c r="AA36" i="20" s="1"/>
  <c r="AO32" i="20"/>
  <c r="AN33" i="20"/>
  <c r="AB41" i="2"/>
  <c r="AA44" i="2"/>
  <c r="AA45" i="2" s="1"/>
  <c r="AA31" i="2" s="1"/>
  <c r="AA36" i="2" s="1"/>
  <c r="AP33" i="2"/>
  <c r="AQ32" i="2"/>
  <c r="AN58" i="9"/>
  <c r="AM59" i="9"/>
  <c r="AB68" i="9"/>
  <c r="AB69" i="9" s="1"/>
  <c r="AC67" i="9" s="1"/>
  <c r="AB41" i="4"/>
  <c r="AA44" i="4"/>
  <c r="AA45" i="4" s="1"/>
  <c r="AA31" i="4" s="1"/>
  <c r="AA36" i="4" s="1"/>
  <c r="AM33" i="4"/>
  <c r="T40" i="3"/>
  <c r="S43" i="3"/>
  <c r="S44" i="3" s="1"/>
  <c r="S30" i="3" s="1"/>
  <c r="S35" i="3" s="1"/>
  <c r="Y32" i="3"/>
  <c r="Z31" i="3"/>
  <c r="V10" i="7"/>
  <c r="U11" i="7"/>
  <c r="BD34" i="7"/>
  <c r="T14" i="7"/>
  <c r="BD10" i="7"/>
  <c r="U35" i="7"/>
  <c r="V34" i="7"/>
  <c r="V19" i="7"/>
  <c r="U22" i="7"/>
  <c r="U23" i="7" s="1"/>
  <c r="U9" i="7" s="1"/>
  <c r="U14" i="7" s="1"/>
  <c r="S20" i="12"/>
  <c r="S21" i="12" s="1"/>
  <c r="V11" i="12"/>
  <c r="W10" i="12"/>
  <c r="T20" i="23"/>
  <c r="T21" i="23" s="1"/>
  <c r="X11" i="23"/>
  <c r="Y10" i="23"/>
  <c r="S68" i="8"/>
  <c r="S69" i="8" s="1"/>
  <c r="W59" i="8"/>
  <c r="X58" i="8"/>
  <c r="BD58" i="8"/>
  <c r="S20" i="22"/>
  <c r="S21" i="22" s="1"/>
  <c r="X11" i="22"/>
  <c r="Y10" i="22"/>
  <c r="U19" i="14"/>
  <c r="T22" i="14"/>
  <c r="T23" i="14" s="1"/>
  <c r="T9" i="14" s="1"/>
  <c r="T14" i="14" s="1"/>
  <c r="AC20" i="8"/>
  <c r="AC21" i="8" s="1"/>
  <c r="W20" i="9"/>
  <c r="W21" i="9" s="1"/>
  <c r="X19" i="9" s="1"/>
  <c r="V22" i="9"/>
  <c r="V23" i="9" s="1"/>
  <c r="V9" i="9" s="1"/>
  <c r="V14" i="9" s="1"/>
  <c r="AH44" i="8"/>
  <c r="AH45" i="8" s="1"/>
  <c r="T43" i="7"/>
  <c r="S46" i="7"/>
  <c r="S47" i="7" s="1"/>
  <c r="S33" i="7" s="1"/>
  <c r="S38" i="7" s="1"/>
  <c r="S44" i="9"/>
  <c r="S45" i="9" s="1"/>
  <c r="S20" i="4"/>
  <c r="S21" i="4" s="1"/>
  <c r="R20" i="3"/>
  <c r="R21" i="3" s="1"/>
  <c r="S19" i="3" s="1"/>
  <c r="AI24" i="5" l="1"/>
  <c r="AI25" i="5" s="1"/>
  <c r="AH26" i="5"/>
  <c r="AH27" i="5" s="1"/>
  <c r="AH13" i="5" s="1"/>
  <c r="AH18" i="5" s="1"/>
  <c r="AK92" i="9"/>
  <c r="AK93" i="9" s="1"/>
  <c r="AK89" i="4"/>
  <c r="AK90" i="4" s="1"/>
  <c r="AD63" i="4"/>
  <c r="AC66" i="4"/>
  <c r="AC67" i="4" s="1"/>
  <c r="AC53" i="4" s="1"/>
  <c r="AC58" i="4" s="1"/>
  <c r="AB43" i="14"/>
  <c r="AA46" i="14"/>
  <c r="AA47" i="14" s="1"/>
  <c r="AA33" i="14" s="1"/>
  <c r="AA38" i="14" s="1"/>
  <c r="AN35" i="14"/>
  <c r="AO34" i="14"/>
  <c r="AO33" i="20"/>
  <c r="AP32" i="20"/>
  <c r="AB42" i="20"/>
  <c r="AB43" i="20" s="1"/>
  <c r="AB42" i="2"/>
  <c r="AB43" i="2" s="1"/>
  <c r="AC41" i="2" s="1"/>
  <c r="AQ33" i="2"/>
  <c r="AR32" i="2"/>
  <c r="AR33" i="2" s="1"/>
  <c r="AS33" i="2" s="1"/>
  <c r="AT33" i="2" s="1"/>
  <c r="AU33" i="2" s="1"/>
  <c r="AV33" i="2" s="1"/>
  <c r="AW33" i="2" s="1"/>
  <c r="AX33" i="2" s="1"/>
  <c r="AY33" i="2" s="1"/>
  <c r="AO58" i="9"/>
  <c r="AN59" i="9"/>
  <c r="AB70" i="9"/>
  <c r="AB71" i="9" s="1"/>
  <c r="AB57" i="9" s="1"/>
  <c r="AB62" i="9" s="1"/>
  <c r="AC68" i="9"/>
  <c r="AC69" i="9" s="1"/>
  <c r="AB42" i="4"/>
  <c r="AB43" i="4" s="1"/>
  <c r="R22" i="3"/>
  <c r="R23" i="3" s="1"/>
  <c r="R9" i="3" s="1"/>
  <c r="R14" i="3" s="1"/>
  <c r="Z32" i="3"/>
  <c r="AA31" i="3"/>
  <c r="T41" i="3"/>
  <c r="T42" i="3" s="1"/>
  <c r="U40" i="3" s="1"/>
  <c r="W34" i="7"/>
  <c r="V35" i="7"/>
  <c r="V11" i="7"/>
  <c r="W10" i="7"/>
  <c r="V20" i="7"/>
  <c r="V21" i="7" s="1"/>
  <c r="T19" i="12"/>
  <c r="S22" i="12"/>
  <c r="S23" i="12" s="1"/>
  <c r="S9" i="12" s="1"/>
  <c r="S14" i="12" s="1"/>
  <c r="X10" i="12"/>
  <c r="W11" i="12"/>
  <c r="U19" i="23"/>
  <c r="T22" i="23"/>
  <c r="T23" i="23" s="1"/>
  <c r="T9" i="23" s="1"/>
  <c r="T14" i="23" s="1"/>
  <c r="Y11" i="23"/>
  <c r="Z10" i="23"/>
  <c r="T67" i="8"/>
  <c r="S70" i="8"/>
  <c r="S71" i="8" s="1"/>
  <c r="S57" i="8" s="1"/>
  <c r="S62" i="8" s="1"/>
  <c r="BE58" i="8"/>
  <c r="X59" i="8"/>
  <c r="Y58" i="8"/>
  <c r="T19" i="22"/>
  <c r="S22" i="22"/>
  <c r="S23" i="22" s="1"/>
  <c r="S9" i="22" s="1"/>
  <c r="S14" i="22" s="1"/>
  <c r="Y11" i="22"/>
  <c r="Z10" i="22"/>
  <c r="U20" i="14"/>
  <c r="U21" i="14" s="1"/>
  <c r="AD19" i="8"/>
  <c r="AC22" i="8"/>
  <c r="AC23" i="8" s="1"/>
  <c r="AC9" i="8" s="1"/>
  <c r="AC14" i="8" s="1"/>
  <c r="X20" i="9"/>
  <c r="X21" i="9" s="1"/>
  <c r="Y19" i="9" s="1"/>
  <c r="W22" i="9"/>
  <c r="W23" i="9" s="1"/>
  <c r="W9" i="9" s="1"/>
  <c r="W14" i="9" s="1"/>
  <c r="AI43" i="8"/>
  <c r="AH46" i="8"/>
  <c r="AH47" i="8" s="1"/>
  <c r="AH33" i="8" s="1"/>
  <c r="AH38" i="8" s="1"/>
  <c r="T19" i="4"/>
  <c r="S22" i="4"/>
  <c r="S23" i="4" s="1"/>
  <c r="S9" i="4" s="1"/>
  <c r="S14" i="4" s="1"/>
  <c r="T43" i="9"/>
  <c r="S46" i="9"/>
  <c r="S47" i="9" s="1"/>
  <c r="S33" i="9" s="1"/>
  <c r="S38" i="9" s="1"/>
  <c r="S20" i="3"/>
  <c r="S21" i="3" s="1"/>
  <c r="T19" i="3" s="1"/>
  <c r="T44" i="7"/>
  <c r="T45" i="7" s="1"/>
  <c r="AJ23" i="5" l="1"/>
  <c r="AI26" i="5"/>
  <c r="AI27" i="5" s="1"/>
  <c r="AI13" i="5" s="1"/>
  <c r="AI18" i="5" s="1"/>
  <c r="AL91" i="9"/>
  <c r="AK94" i="9"/>
  <c r="AK95" i="9" s="1"/>
  <c r="AK81" i="9" s="1"/>
  <c r="AK86" i="9" s="1"/>
  <c r="AL88" i="4"/>
  <c r="AK91" i="4"/>
  <c r="AK92" i="4" s="1"/>
  <c r="AK78" i="4" s="1"/>
  <c r="AK83" i="4" s="1"/>
  <c r="AD64" i="4"/>
  <c r="AD65" i="4" s="1"/>
  <c r="AP34" i="14"/>
  <c r="AO35" i="14"/>
  <c r="AB44" i="14"/>
  <c r="AB45" i="14" s="1"/>
  <c r="AC41" i="20"/>
  <c r="AB44" i="20"/>
  <c r="AB45" i="20" s="1"/>
  <c r="AB31" i="20" s="1"/>
  <c r="AB36" i="20" s="1"/>
  <c r="AQ32" i="20"/>
  <c r="AP33" i="20"/>
  <c r="AC42" i="2"/>
  <c r="AC43" i="2" s="1"/>
  <c r="AB44" i="2"/>
  <c r="AB45" i="2" s="1"/>
  <c r="AB31" i="2" s="1"/>
  <c r="AB36" i="2" s="1"/>
  <c r="AD67" i="9"/>
  <c r="AC70" i="9"/>
  <c r="AC71" i="9" s="1"/>
  <c r="AC57" i="9" s="1"/>
  <c r="AC62" i="9" s="1"/>
  <c r="AP58" i="9"/>
  <c r="AO59" i="9"/>
  <c r="AC41" i="4"/>
  <c r="AB44" i="4"/>
  <c r="AB45" i="4" s="1"/>
  <c r="AB31" i="4" s="1"/>
  <c r="AB36" i="4" s="1"/>
  <c r="U41" i="3"/>
  <c r="U42" i="3" s="1"/>
  <c r="T43" i="3"/>
  <c r="T44" i="3" s="1"/>
  <c r="T30" i="3" s="1"/>
  <c r="T35" i="3" s="1"/>
  <c r="AB31" i="3"/>
  <c r="AA32" i="3"/>
  <c r="W11" i="7"/>
  <c r="X10" i="7"/>
  <c r="X34" i="7"/>
  <c r="W35" i="7"/>
  <c r="W19" i="7"/>
  <c r="V22" i="7"/>
  <c r="V23" i="7" s="1"/>
  <c r="V9" i="7" s="1"/>
  <c r="V14" i="7" s="1"/>
  <c r="X11" i="12"/>
  <c r="Y10" i="12"/>
  <c r="T21" i="12"/>
  <c r="U19" i="12" s="1"/>
  <c r="T22" i="12"/>
  <c r="T23" i="12" s="1"/>
  <c r="T9" i="12" s="1"/>
  <c r="T14" i="12" s="1"/>
  <c r="T20" i="12"/>
  <c r="U20" i="23"/>
  <c r="U21" i="23" s="1"/>
  <c r="Z11" i="23"/>
  <c r="AA10" i="23"/>
  <c r="BF58" i="8"/>
  <c r="Y59" i="8"/>
  <c r="Z58" i="8"/>
  <c r="T68" i="8"/>
  <c r="T69" i="8" s="1"/>
  <c r="T20" i="22"/>
  <c r="T21" i="22" s="1"/>
  <c r="Z11" i="22"/>
  <c r="AA10" i="22"/>
  <c r="V19" i="14"/>
  <c r="U22" i="14"/>
  <c r="U23" i="14" s="1"/>
  <c r="U9" i="14" s="1"/>
  <c r="U14" i="14" s="1"/>
  <c r="AD20" i="8"/>
  <c r="AD21" i="8"/>
  <c r="AE19" i="8" s="1"/>
  <c r="AD22" i="8"/>
  <c r="AD23" i="8" s="1"/>
  <c r="AD9" i="8" s="1"/>
  <c r="AD14" i="8" s="1"/>
  <c r="Y20" i="9"/>
  <c r="Y21" i="9" s="1"/>
  <c r="Z19" i="9" s="1"/>
  <c r="X22" i="9"/>
  <c r="X23" i="9" s="1"/>
  <c r="X9" i="9" s="1"/>
  <c r="X14" i="9" s="1"/>
  <c r="AI44" i="8"/>
  <c r="AI45" i="8" s="1"/>
  <c r="AJ43" i="8" s="1"/>
  <c r="U43" i="7"/>
  <c r="T46" i="7"/>
  <c r="T47" i="7" s="1"/>
  <c r="T33" i="7" s="1"/>
  <c r="T38" i="7" s="1"/>
  <c r="T44" i="9"/>
  <c r="T45" i="9"/>
  <c r="U43" i="9" s="1"/>
  <c r="T46" i="9"/>
  <c r="T47" i="9" s="1"/>
  <c r="T33" i="9" s="1"/>
  <c r="T38" i="9" s="1"/>
  <c r="T20" i="3"/>
  <c r="T21" i="3" s="1"/>
  <c r="S22" i="3"/>
  <c r="S23" i="3" s="1"/>
  <c r="S9" i="3" s="1"/>
  <c r="S14" i="3" s="1"/>
  <c r="T20" i="4"/>
  <c r="T21" i="4" s="1"/>
  <c r="AJ24" i="5" l="1"/>
  <c r="AJ25" i="5" s="1"/>
  <c r="AL92" i="9"/>
  <c r="AL93" i="9" s="1"/>
  <c r="AL89" i="4"/>
  <c r="AL90" i="4" s="1"/>
  <c r="AE63" i="4"/>
  <c r="AD66" i="4"/>
  <c r="AD67" i="4" s="1"/>
  <c r="AD53" i="4" s="1"/>
  <c r="AD58" i="4" s="1"/>
  <c r="AC43" i="14"/>
  <c r="AB46" i="14"/>
  <c r="AB47" i="14" s="1"/>
  <c r="AB33" i="14" s="1"/>
  <c r="AB38" i="14" s="1"/>
  <c r="AQ34" i="14"/>
  <c r="AP35" i="14"/>
  <c r="AQ33" i="20"/>
  <c r="AR32" i="20"/>
  <c r="AR33" i="20" s="1"/>
  <c r="AS33" i="20" s="1"/>
  <c r="AT33" i="20" s="1"/>
  <c r="AU33" i="20" s="1"/>
  <c r="AV33" i="20" s="1"/>
  <c r="AW33" i="20" s="1"/>
  <c r="AX33" i="20" s="1"/>
  <c r="AY33" i="20" s="1"/>
  <c r="AC42" i="20"/>
  <c r="AC43" i="20" s="1"/>
  <c r="AD41" i="20" s="1"/>
  <c r="AD41" i="2"/>
  <c r="AC44" i="2"/>
  <c r="AC45" i="2" s="1"/>
  <c r="AC31" i="2" s="1"/>
  <c r="AC36" i="2" s="1"/>
  <c r="AD68" i="9"/>
  <c r="AD69" i="9" s="1"/>
  <c r="AQ58" i="9"/>
  <c r="AP59" i="9"/>
  <c r="AC42" i="4"/>
  <c r="AC43" i="4" s="1"/>
  <c r="V40" i="3"/>
  <c r="U43" i="3"/>
  <c r="U44" i="3" s="1"/>
  <c r="U30" i="3" s="1"/>
  <c r="U35" i="3" s="1"/>
  <c r="AB32" i="3"/>
  <c r="AC31" i="3"/>
  <c r="X35" i="7"/>
  <c r="Y34" i="7"/>
  <c r="X11" i="7"/>
  <c r="Y10" i="7"/>
  <c r="W20" i="7"/>
  <c r="W21" i="7" s="1"/>
  <c r="U20" i="12"/>
  <c r="U21" i="12" s="1"/>
  <c r="Y11" i="12"/>
  <c r="Z10" i="12"/>
  <c r="V19" i="23"/>
  <c r="U22" i="23"/>
  <c r="U23" i="23" s="1"/>
  <c r="U9" i="23" s="1"/>
  <c r="U14" i="23" s="1"/>
  <c r="AB10" i="23"/>
  <c r="AA11" i="23"/>
  <c r="U67" i="8"/>
  <c r="T70" i="8"/>
  <c r="T71" i="8" s="1"/>
  <c r="T57" i="8" s="1"/>
  <c r="T62" i="8" s="1"/>
  <c r="Z59" i="8"/>
  <c r="AA58" i="8"/>
  <c r="BG58" i="8"/>
  <c r="U19" i="22"/>
  <c r="T22" i="22"/>
  <c r="T23" i="22" s="1"/>
  <c r="T9" i="22" s="1"/>
  <c r="T14" i="22" s="1"/>
  <c r="AB10" i="22"/>
  <c r="AA11" i="22"/>
  <c r="V20" i="14"/>
  <c r="V21" i="14" s="1"/>
  <c r="W19" i="14" s="1"/>
  <c r="AE20" i="8"/>
  <c r="AE21" i="8" s="1"/>
  <c r="Y22" i="9"/>
  <c r="Y23" i="9" s="1"/>
  <c r="Y9" i="9" s="1"/>
  <c r="Y14" i="9" s="1"/>
  <c r="Z20" i="9"/>
  <c r="Z21" i="9" s="1"/>
  <c r="AA19" i="9" s="1"/>
  <c r="AA20" i="9" s="1"/>
  <c r="AA21" i="9" s="1"/>
  <c r="AB19" i="9" s="1"/>
  <c r="AI46" i="8"/>
  <c r="AI47" i="8" s="1"/>
  <c r="AI33" i="8" s="1"/>
  <c r="AI38" i="8" s="1"/>
  <c r="AJ44" i="8"/>
  <c r="AJ45" i="8" s="1"/>
  <c r="AK43" i="8" s="1"/>
  <c r="U19" i="4"/>
  <c r="T22" i="4"/>
  <c r="T23" i="4" s="1"/>
  <c r="T9" i="4" s="1"/>
  <c r="T14" i="4" s="1"/>
  <c r="U19" i="3"/>
  <c r="T22" i="3"/>
  <c r="T23" i="3" s="1"/>
  <c r="T9" i="3" s="1"/>
  <c r="T14" i="3" s="1"/>
  <c r="U44" i="9"/>
  <c r="U45" i="9" s="1"/>
  <c r="U44" i="7"/>
  <c r="U45" i="7" s="1"/>
  <c r="AK23" i="5" l="1"/>
  <c r="AJ26" i="5"/>
  <c r="AJ27" i="5" s="1"/>
  <c r="AJ13" i="5" s="1"/>
  <c r="AJ18" i="5" s="1"/>
  <c r="AM91" i="9"/>
  <c r="AL94" i="9"/>
  <c r="AL95" i="9" s="1"/>
  <c r="AL81" i="9" s="1"/>
  <c r="AL86" i="9" s="1"/>
  <c r="AM88" i="4"/>
  <c r="AL91" i="4"/>
  <c r="AL92" i="4" s="1"/>
  <c r="AL78" i="4" s="1"/>
  <c r="AL83" i="4" s="1"/>
  <c r="AE64" i="4"/>
  <c r="AE65" i="4"/>
  <c r="AF63" i="4" s="1"/>
  <c r="AE66" i="4"/>
  <c r="AE67" i="4" s="1"/>
  <c r="AE53" i="4" s="1"/>
  <c r="AE58" i="4" s="1"/>
  <c r="AR34" i="14"/>
  <c r="AR35" i="14" s="1"/>
  <c r="AS35" i="14" s="1"/>
  <c r="AT35" i="14" s="1"/>
  <c r="AU35" i="14" s="1"/>
  <c r="AV35" i="14" s="1"/>
  <c r="AW35" i="14" s="1"/>
  <c r="AX35" i="14" s="1"/>
  <c r="AQ35" i="14"/>
  <c r="AC44" i="14"/>
  <c r="AC45" i="14" s="1"/>
  <c r="AC44" i="20"/>
  <c r="AC45" i="20" s="1"/>
  <c r="AC31" i="20" s="1"/>
  <c r="AC36" i="20" s="1"/>
  <c r="AD42" i="20"/>
  <c r="AD43" i="20" s="1"/>
  <c r="AD42" i="2"/>
  <c r="AD43" i="2" s="1"/>
  <c r="AE67" i="9"/>
  <c r="AD70" i="9"/>
  <c r="AD71" i="9" s="1"/>
  <c r="AD57" i="9" s="1"/>
  <c r="AD62" i="9" s="1"/>
  <c r="AQ59" i="9"/>
  <c r="AR58" i="9"/>
  <c r="AD41" i="4"/>
  <c r="AC44" i="4"/>
  <c r="AC45" i="4" s="1"/>
  <c r="AC31" i="4" s="1"/>
  <c r="AC36" i="4" s="1"/>
  <c r="AD31" i="3"/>
  <c r="AC32" i="3"/>
  <c r="V41" i="3"/>
  <c r="V42" i="3" s="1"/>
  <c r="Y11" i="7"/>
  <c r="Z10" i="7"/>
  <c r="Z34" i="7"/>
  <c r="Y35" i="7"/>
  <c r="V43" i="7"/>
  <c r="V44" i="7" s="1"/>
  <c r="V45" i="7" s="1"/>
  <c r="U46" i="7"/>
  <c r="U47" i="7" s="1"/>
  <c r="U33" i="7" s="1"/>
  <c r="U38" i="7" s="1"/>
  <c r="X19" i="7"/>
  <c r="W22" i="7"/>
  <c r="W23" i="7" s="1"/>
  <c r="W9" i="7" s="1"/>
  <c r="W14" i="7" s="1"/>
  <c r="V19" i="12"/>
  <c r="U22" i="12"/>
  <c r="U23" i="12" s="1"/>
  <c r="U9" i="12" s="1"/>
  <c r="U14" i="12" s="1"/>
  <c r="AA10" i="12"/>
  <c r="Z11" i="12"/>
  <c r="AC10" i="23"/>
  <c r="AB11" i="23"/>
  <c r="V20" i="23"/>
  <c r="V21" i="23" s="1"/>
  <c r="U68" i="8"/>
  <c r="U69" i="8" s="1"/>
  <c r="AA59" i="8"/>
  <c r="AB58" i="8"/>
  <c r="BH58" i="8"/>
  <c r="AC10" i="22"/>
  <c r="AB11" i="22"/>
  <c r="U20" i="22"/>
  <c r="U21" i="22" s="1"/>
  <c r="V22" i="14"/>
  <c r="V23" i="14" s="1"/>
  <c r="V9" i="14" s="1"/>
  <c r="V14" i="14" s="1"/>
  <c r="W20" i="14"/>
  <c r="W21" i="14" s="1"/>
  <c r="AF19" i="8"/>
  <c r="AE22" i="8"/>
  <c r="AE23" i="8" s="1"/>
  <c r="AE9" i="8" s="1"/>
  <c r="AE14" i="8" s="1"/>
  <c r="AA22" i="9"/>
  <c r="AA23" i="9" s="1"/>
  <c r="AA9" i="9" s="1"/>
  <c r="AA14" i="9" s="1"/>
  <c r="Z22" i="9"/>
  <c r="Z23" i="9" s="1"/>
  <c r="Z9" i="9" s="1"/>
  <c r="Z14" i="9" s="1"/>
  <c r="AB20" i="9"/>
  <c r="AB21" i="9" s="1"/>
  <c r="AJ46" i="8"/>
  <c r="AJ47" i="8" s="1"/>
  <c r="AJ33" i="8" s="1"/>
  <c r="AJ38" i="8" s="1"/>
  <c r="AK44" i="8"/>
  <c r="AK45" i="8" s="1"/>
  <c r="AL43" i="8" s="1"/>
  <c r="V43" i="9"/>
  <c r="U46" i="9"/>
  <c r="U47" i="9" s="1"/>
  <c r="U33" i="9" s="1"/>
  <c r="U38" i="9" s="1"/>
  <c r="U20" i="3"/>
  <c r="U21" i="3" s="1"/>
  <c r="V19" i="3" s="1"/>
  <c r="U20" i="4"/>
  <c r="U21" i="4" s="1"/>
  <c r="AK24" i="5" l="1"/>
  <c r="AK25" i="5" s="1"/>
  <c r="AM92" i="9"/>
  <c r="AM93" i="9" s="1"/>
  <c r="AM89" i="4"/>
  <c r="AM90" i="4" s="1"/>
  <c r="AF64" i="4"/>
  <c r="AF65" i="4" s="1"/>
  <c r="AD43" i="14"/>
  <c r="AC46" i="14"/>
  <c r="AC47" i="14" s="1"/>
  <c r="AC33" i="14" s="1"/>
  <c r="AC38" i="14" s="1"/>
  <c r="AE41" i="20"/>
  <c r="AD44" i="20"/>
  <c r="AD45" i="20" s="1"/>
  <c r="AD31" i="20" s="1"/>
  <c r="AD36" i="20" s="1"/>
  <c r="AE41" i="2"/>
  <c r="AD44" i="2"/>
  <c r="AD45" i="2" s="1"/>
  <c r="AD31" i="2" s="1"/>
  <c r="AD36" i="2" s="1"/>
  <c r="AE68" i="9"/>
  <c r="AE69" i="9" s="1"/>
  <c r="AR59" i="9"/>
  <c r="AS59" i="9" s="1"/>
  <c r="AT59" i="9" s="1"/>
  <c r="AU59" i="9" s="1"/>
  <c r="AV59" i="9" s="1"/>
  <c r="AW59" i="9" s="1"/>
  <c r="AX59" i="9" s="1"/>
  <c r="AD42" i="4"/>
  <c r="AD43" i="4" s="1"/>
  <c r="W40" i="3"/>
  <c r="V43" i="3"/>
  <c r="V44" i="3" s="1"/>
  <c r="V30" i="3" s="1"/>
  <c r="V35" i="3" s="1"/>
  <c r="AD32" i="3"/>
  <c r="AE31" i="3"/>
  <c r="Z11" i="7"/>
  <c r="AA10" i="7"/>
  <c r="Z35" i="7"/>
  <c r="AA34" i="7"/>
  <c r="X20" i="7"/>
  <c r="X21" i="7" s="1"/>
  <c r="AA11" i="12"/>
  <c r="AB10" i="12"/>
  <c r="V20" i="12"/>
  <c r="V21" i="12" s="1"/>
  <c r="W19" i="23"/>
  <c r="V22" i="23"/>
  <c r="V23" i="23" s="1"/>
  <c r="V9" i="23" s="1"/>
  <c r="V14" i="23" s="1"/>
  <c r="AD10" i="23"/>
  <c r="AC11" i="23"/>
  <c r="V67" i="8"/>
  <c r="U70" i="8"/>
  <c r="U71" i="8" s="1"/>
  <c r="U57" i="8" s="1"/>
  <c r="U62" i="8" s="1"/>
  <c r="BI58" i="8"/>
  <c r="AB59" i="8"/>
  <c r="AC58" i="8"/>
  <c r="V19" i="22"/>
  <c r="U22" i="22"/>
  <c r="U23" i="22" s="1"/>
  <c r="U9" i="22" s="1"/>
  <c r="U14" i="22" s="1"/>
  <c r="AD10" i="22"/>
  <c r="AC11" i="22"/>
  <c r="X19" i="14"/>
  <c r="W22" i="14"/>
  <c r="W23" i="14" s="1"/>
  <c r="W9" i="14" s="1"/>
  <c r="W14" i="14" s="1"/>
  <c r="AF20" i="8"/>
  <c r="AF21" i="8" s="1"/>
  <c r="AG19" i="8" s="1"/>
  <c r="AC19" i="9"/>
  <c r="AB22" i="9"/>
  <c r="AB23" i="9" s="1"/>
  <c r="AB9" i="9" s="1"/>
  <c r="AB14" i="9" s="1"/>
  <c r="AK46" i="8"/>
  <c r="AK47" i="8" s="1"/>
  <c r="AK33" i="8" s="1"/>
  <c r="AK38" i="8" s="1"/>
  <c r="AL44" i="8"/>
  <c r="AL45" i="8" s="1"/>
  <c r="AM43" i="8" s="1"/>
  <c r="V19" i="4"/>
  <c r="U22" i="4"/>
  <c r="U23" i="4" s="1"/>
  <c r="U9" i="4" s="1"/>
  <c r="U14" i="4" s="1"/>
  <c r="W43" i="7"/>
  <c r="V46" i="7"/>
  <c r="V47" i="7" s="1"/>
  <c r="V33" i="7" s="1"/>
  <c r="V38" i="7" s="1"/>
  <c r="V20" i="3"/>
  <c r="V21" i="3" s="1"/>
  <c r="U22" i="3"/>
  <c r="U23" i="3" s="1"/>
  <c r="U9" i="3" s="1"/>
  <c r="U14" i="3" s="1"/>
  <c r="V44" i="9"/>
  <c r="V45" i="9" s="1"/>
  <c r="AL23" i="5" l="1"/>
  <c r="AK26" i="5"/>
  <c r="AK27" i="5" s="1"/>
  <c r="AK13" i="5" s="1"/>
  <c r="AK18" i="5" s="1"/>
  <c r="AN91" i="9"/>
  <c r="AM94" i="9"/>
  <c r="AM95" i="9" s="1"/>
  <c r="AM81" i="9" s="1"/>
  <c r="AM86" i="9" s="1"/>
  <c r="AN88" i="4"/>
  <c r="AM91" i="4"/>
  <c r="AM92" i="4" s="1"/>
  <c r="AM78" i="4" s="1"/>
  <c r="AM83" i="4" s="1"/>
  <c r="AG63" i="4"/>
  <c r="AF66" i="4"/>
  <c r="AF67" i="4" s="1"/>
  <c r="AF53" i="4" s="1"/>
  <c r="AF58" i="4" s="1"/>
  <c r="AD44" i="14"/>
  <c r="AD45" i="14" s="1"/>
  <c r="AE42" i="20"/>
  <c r="AE43" i="20" s="1"/>
  <c r="AE42" i="2"/>
  <c r="AE43" i="2" s="1"/>
  <c r="AF67" i="9"/>
  <c r="AE70" i="9"/>
  <c r="AE71" i="9" s="1"/>
  <c r="AE57" i="9" s="1"/>
  <c r="AE62" i="9" s="1"/>
  <c r="AE41" i="4"/>
  <c r="AD44" i="4"/>
  <c r="AD45" i="4" s="1"/>
  <c r="AD31" i="4" s="1"/>
  <c r="AD36" i="4" s="1"/>
  <c r="AE32" i="3"/>
  <c r="AF31" i="3"/>
  <c r="W41" i="3"/>
  <c r="W42" i="3" s="1"/>
  <c r="X40" i="3" s="1"/>
  <c r="AA11" i="7"/>
  <c r="AB10" i="7"/>
  <c r="AB34" i="7"/>
  <c r="AA35" i="7"/>
  <c r="Y19" i="7"/>
  <c r="X22" i="7"/>
  <c r="X23" i="7" s="1"/>
  <c r="X9" i="7" s="1"/>
  <c r="X14" i="7" s="1"/>
  <c r="W19" i="12"/>
  <c r="V22" i="12"/>
  <c r="V23" i="12" s="1"/>
  <c r="V9" i="12" s="1"/>
  <c r="V14" i="12" s="1"/>
  <c r="AB11" i="12"/>
  <c r="AC10" i="12"/>
  <c r="AD11" i="23"/>
  <c r="AE10" i="23"/>
  <c r="W20" i="23"/>
  <c r="W21" i="23" s="1"/>
  <c r="V68" i="8"/>
  <c r="V69" i="8" s="1"/>
  <c r="BJ58" i="8"/>
  <c r="AC59" i="8"/>
  <c r="AD58" i="8"/>
  <c r="AD11" i="22"/>
  <c r="AE10" i="22"/>
  <c r="V20" i="22"/>
  <c r="V21" i="22" s="1"/>
  <c r="X20" i="14"/>
  <c r="X21" i="14" s="1"/>
  <c r="Y19" i="14" s="1"/>
  <c r="X22" i="14"/>
  <c r="X23" i="14" s="1"/>
  <c r="X9" i="14" s="1"/>
  <c r="X14" i="14" s="1"/>
  <c r="AF22" i="8"/>
  <c r="AF23" i="8" s="1"/>
  <c r="AF9" i="8" s="1"/>
  <c r="AF14" i="8" s="1"/>
  <c r="AG20" i="8"/>
  <c r="AG21" i="8" s="1"/>
  <c r="AH19" i="8" s="1"/>
  <c r="AC20" i="9"/>
  <c r="AC21" i="9" s="1"/>
  <c r="AM44" i="8"/>
  <c r="AM45" i="8" s="1"/>
  <c r="AN43" i="8" s="1"/>
  <c r="AL46" i="8"/>
  <c r="AL47" i="8" s="1"/>
  <c r="AL33" i="8" s="1"/>
  <c r="AL38" i="8" s="1"/>
  <c r="W43" i="9"/>
  <c r="V46" i="9"/>
  <c r="V47" i="9" s="1"/>
  <c r="V33" i="9" s="1"/>
  <c r="V38" i="9" s="1"/>
  <c r="W19" i="3"/>
  <c r="V22" i="3"/>
  <c r="V23" i="3" s="1"/>
  <c r="V9" i="3" s="1"/>
  <c r="V14" i="3" s="1"/>
  <c r="W44" i="7"/>
  <c r="W45" i="7" s="1"/>
  <c r="V20" i="4"/>
  <c r="V21" i="4" s="1"/>
  <c r="AL24" i="5" l="1"/>
  <c r="AL25" i="5" s="1"/>
  <c r="AN92" i="9"/>
  <c r="AN93" i="9" s="1"/>
  <c r="AO91" i="9" s="1"/>
  <c r="AN89" i="4"/>
  <c r="AN90" i="4" s="1"/>
  <c r="AG64" i="4"/>
  <c r="AG65" i="4"/>
  <c r="AH63" i="4" s="1"/>
  <c r="AE43" i="14"/>
  <c r="AD46" i="14"/>
  <c r="AD47" i="14" s="1"/>
  <c r="AD33" i="14" s="1"/>
  <c r="AD38" i="14" s="1"/>
  <c r="AF41" i="20"/>
  <c r="AE44" i="20"/>
  <c r="AE45" i="20" s="1"/>
  <c r="AE31" i="20" s="1"/>
  <c r="AE36" i="20" s="1"/>
  <c r="AF41" i="2"/>
  <c r="AE44" i="2"/>
  <c r="AE45" i="2" s="1"/>
  <c r="AE31" i="2" s="1"/>
  <c r="AE36" i="2" s="1"/>
  <c r="AF68" i="9"/>
  <c r="AF69" i="9" s="1"/>
  <c r="AE42" i="4"/>
  <c r="AE43" i="4" s="1"/>
  <c r="X41" i="3"/>
  <c r="X42" i="3" s="1"/>
  <c r="AF32" i="3"/>
  <c r="AG31" i="3"/>
  <c r="W43" i="3"/>
  <c r="W44" i="3" s="1"/>
  <c r="W30" i="3" s="1"/>
  <c r="W35" i="3" s="1"/>
  <c r="AB35" i="7"/>
  <c r="AC34" i="7"/>
  <c r="AC10" i="7"/>
  <c r="AB11" i="7"/>
  <c r="Y20" i="7"/>
  <c r="Y21" i="7" s="1"/>
  <c r="AD10" i="12"/>
  <c r="AC11" i="12"/>
  <c r="W20" i="12"/>
  <c r="W21" i="12"/>
  <c r="X19" i="12" s="1"/>
  <c r="X19" i="23"/>
  <c r="W22" i="23"/>
  <c r="W23" i="23" s="1"/>
  <c r="W9" i="23" s="1"/>
  <c r="W14" i="23" s="1"/>
  <c r="AE11" i="23"/>
  <c r="AF10" i="23"/>
  <c r="W67" i="8"/>
  <c r="V70" i="8"/>
  <c r="V71" i="8" s="1"/>
  <c r="V57" i="8" s="1"/>
  <c r="V62" i="8" s="1"/>
  <c r="BK58" i="8"/>
  <c r="AD59" i="8"/>
  <c r="AE58" i="8"/>
  <c r="W19" i="22"/>
  <c r="V22" i="22"/>
  <c r="V23" i="22" s="1"/>
  <c r="V9" i="22" s="1"/>
  <c r="V14" i="22" s="1"/>
  <c r="AE11" i="22"/>
  <c r="AF10" i="22"/>
  <c r="Y20" i="14"/>
  <c r="Y21" i="14" s="1"/>
  <c r="Z19" i="14" s="1"/>
  <c r="Y22" i="14"/>
  <c r="Y23" i="14" s="1"/>
  <c r="Y9" i="14" s="1"/>
  <c r="Y14" i="14" s="1"/>
  <c r="AH21" i="8"/>
  <c r="AI19" i="8" s="1"/>
  <c r="AH20" i="8"/>
  <c r="AG22" i="8"/>
  <c r="AG23" i="8" s="1"/>
  <c r="AG9" i="8" s="1"/>
  <c r="AG14" i="8" s="1"/>
  <c r="AD19" i="9"/>
  <c r="AC22" i="9"/>
  <c r="AC23" i="9" s="1"/>
  <c r="AC9" i="9" s="1"/>
  <c r="AC14" i="9" s="1"/>
  <c r="AN44" i="8"/>
  <c r="AN45" i="8" s="1"/>
  <c r="AO43" i="8" s="1"/>
  <c r="AN46" i="8"/>
  <c r="AN47" i="8" s="1"/>
  <c r="AN33" i="8" s="1"/>
  <c r="AN38" i="8" s="1"/>
  <c r="AM46" i="8"/>
  <c r="AM47" i="8" s="1"/>
  <c r="AM33" i="8" s="1"/>
  <c r="AM38" i="8" s="1"/>
  <c r="W19" i="4"/>
  <c r="V22" i="4"/>
  <c r="V23" i="4" s="1"/>
  <c r="V9" i="4" s="1"/>
  <c r="V14" i="4" s="1"/>
  <c r="X43" i="7"/>
  <c r="W46" i="7"/>
  <c r="W47" i="7" s="1"/>
  <c r="W33" i="7" s="1"/>
  <c r="W38" i="7" s="1"/>
  <c r="W20" i="3"/>
  <c r="W21" i="3" s="1"/>
  <c r="W45" i="9"/>
  <c r="X43" i="9" s="1"/>
  <c r="W44" i="9"/>
  <c r="AM23" i="5" l="1"/>
  <c r="AL26" i="5"/>
  <c r="AL27" i="5" s="1"/>
  <c r="AL13" i="5" s="1"/>
  <c r="AL18" i="5" s="1"/>
  <c r="AO92" i="9"/>
  <c r="AO93" i="9" s="1"/>
  <c r="AP91" i="9" s="1"/>
  <c r="AN94" i="9"/>
  <c r="AN95" i="9" s="1"/>
  <c r="AN81" i="9" s="1"/>
  <c r="AN86" i="9" s="1"/>
  <c r="AO88" i="4"/>
  <c r="AN91" i="4"/>
  <c r="AN92" i="4" s="1"/>
  <c r="AN78" i="4" s="1"/>
  <c r="AN83" i="4" s="1"/>
  <c r="AH64" i="4"/>
  <c r="AH65" i="4"/>
  <c r="AI63" i="4" s="1"/>
  <c r="AG66" i="4"/>
  <c r="AG67" i="4" s="1"/>
  <c r="AG53" i="4" s="1"/>
  <c r="AG58" i="4" s="1"/>
  <c r="AE44" i="14"/>
  <c r="AE45" i="14" s="1"/>
  <c r="AF42" i="20"/>
  <c r="AF43" i="20" s="1"/>
  <c r="AF42" i="2"/>
  <c r="AF43" i="2" s="1"/>
  <c r="AG67" i="9"/>
  <c r="AF70" i="9"/>
  <c r="AF71" i="9" s="1"/>
  <c r="AF57" i="9" s="1"/>
  <c r="AF62" i="9" s="1"/>
  <c r="AF41" i="4"/>
  <c r="AE44" i="4"/>
  <c r="AE45" i="4" s="1"/>
  <c r="AE31" i="4" s="1"/>
  <c r="AE36" i="4" s="1"/>
  <c r="Y40" i="3"/>
  <c r="X43" i="3"/>
  <c r="X44" i="3" s="1"/>
  <c r="X30" i="3" s="1"/>
  <c r="X35" i="3" s="1"/>
  <c r="AG32" i="3"/>
  <c r="AH31" i="3"/>
  <c r="AC11" i="7"/>
  <c r="AD10" i="7"/>
  <c r="AC35" i="7"/>
  <c r="AD34" i="7"/>
  <c r="Z19" i="7"/>
  <c r="Y22" i="7"/>
  <c r="Y23" i="7" s="1"/>
  <c r="Y9" i="7" s="1"/>
  <c r="Y14" i="7" s="1"/>
  <c r="X20" i="12"/>
  <c r="X21" i="12"/>
  <c r="Y19" i="12" s="1"/>
  <c r="W22" i="12"/>
  <c r="W23" i="12" s="1"/>
  <c r="W9" i="12" s="1"/>
  <c r="W14" i="12" s="1"/>
  <c r="AE10" i="12"/>
  <c r="AD11" i="12"/>
  <c r="AF11" i="23"/>
  <c r="AG10" i="23"/>
  <c r="X20" i="23"/>
  <c r="X21" i="23" s="1"/>
  <c r="W68" i="8"/>
  <c r="W69" i="8" s="1"/>
  <c r="AE59" i="8"/>
  <c r="AF58" i="8"/>
  <c r="AF11" i="22"/>
  <c r="AG10" i="22"/>
  <c r="W20" i="22"/>
  <c r="W21" i="22" s="1"/>
  <c r="Z20" i="14"/>
  <c r="Z21" i="14" s="1"/>
  <c r="AA19" i="14" s="1"/>
  <c r="AI20" i="8"/>
  <c r="AI21" i="8" s="1"/>
  <c r="AJ19" i="8" s="1"/>
  <c r="AI22" i="8"/>
  <c r="AI23" i="8" s="1"/>
  <c r="AI9" i="8" s="1"/>
  <c r="AI14" i="8" s="1"/>
  <c r="AH22" i="8"/>
  <c r="AH23" i="8" s="1"/>
  <c r="AH9" i="8" s="1"/>
  <c r="AH14" i="8" s="1"/>
  <c r="AD20" i="9"/>
  <c r="AD21" i="9" s="1"/>
  <c r="AO44" i="8"/>
  <c r="AO45" i="8" s="1"/>
  <c r="AP43" i="8" s="1"/>
  <c r="X19" i="3"/>
  <c r="W22" i="3"/>
  <c r="W23" i="3" s="1"/>
  <c r="W9" i="3" s="1"/>
  <c r="W14" i="3" s="1"/>
  <c r="X44" i="9"/>
  <c r="X45" i="9" s="1"/>
  <c r="X44" i="7"/>
  <c r="X45" i="7" s="1"/>
  <c r="W46" i="9"/>
  <c r="W47" i="9" s="1"/>
  <c r="W33" i="9" s="1"/>
  <c r="W38" i="9" s="1"/>
  <c r="W20" i="4"/>
  <c r="W21" i="4" s="1"/>
  <c r="X19" i="4" s="1"/>
  <c r="AM24" i="5" l="1"/>
  <c r="AM25" i="5" s="1"/>
  <c r="AP92" i="9"/>
  <c r="AP93" i="9" s="1"/>
  <c r="AO94" i="9"/>
  <c r="AO95" i="9" s="1"/>
  <c r="AO81" i="9" s="1"/>
  <c r="AO86" i="9" s="1"/>
  <c r="AO89" i="4"/>
  <c r="AO90" i="4" s="1"/>
  <c r="AI64" i="4"/>
  <c r="AI65" i="4"/>
  <c r="AJ63" i="4" s="1"/>
  <c r="AH66" i="4"/>
  <c r="AH67" i="4" s="1"/>
  <c r="AH53" i="4" s="1"/>
  <c r="AH58" i="4" s="1"/>
  <c r="AF43" i="14"/>
  <c r="AE46" i="14"/>
  <c r="AE47" i="14" s="1"/>
  <c r="AE33" i="14" s="1"/>
  <c r="AE38" i="14" s="1"/>
  <c r="AG41" i="20"/>
  <c r="AF44" i="20"/>
  <c r="AF45" i="20" s="1"/>
  <c r="AF31" i="20" s="1"/>
  <c r="AF36" i="20" s="1"/>
  <c r="AG41" i="2"/>
  <c r="AF44" i="2"/>
  <c r="AF45" i="2" s="1"/>
  <c r="AF31" i="2" s="1"/>
  <c r="AF36" i="2" s="1"/>
  <c r="AG68" i="9"/>
  <c r="AG69" i="9" s="1"/>
  <c r="AF42" i="4"/>
  <c r="AF43" i="4" s="1"/>
  <c r="AG41" i="4" s="1"/>
  <c r="AH32" i="3"/>
  <c r="AI31" i="3"/>
  <c r="Y41" i="3"/>
  <c r="Y42" i="3" s="1"/>
  <c r="Z40" i="3" s="1"/>
  <c r="AD35" i="7"/>
  <c r="AE34" i="7"/>
  <c r="AD11" i="7"/>
  <c r="AE10" i="7"/>
  <c r="Z20" i="7"/>
  <c r="Z21" i="7" s="1"/>
  <c r="Y20" i="12"/>
  <c r="Y21" i="12" s="1"/>
  <c r="AE11" i="12"/>
  <c r="AF10" i="12"/>
  <c r="X22" i="12"/>
  <c r="X23" i="12" s="1"/>
  <c r="X9" i="12" s="1"/>
  <c r="X14" i="12" s="1"/>
  <c r="Y19" i="23"/>
  <c r="X22" i="23"/>
  <c r="X23" i="23" s="1"/>
  <c r="X9" i="23" s="1"/>
  <c r="X14" i="23" s="1"/>
  <c r="AG11" i="23"/>
  <c r="AH10" i="23"/>
  <c r="X67" i="8"/>
  <c r="W70" i="8"/>
  <c r="W71" i="8" s="1"/>
  <c r="W57" i="8" s="1"/>
  <c r="W62" i="8" s="1"/>
  <c r="AF59" i="8"/>
  <c r="AG58" i="8"/>
  <c r="X19" i="22"/>
  <c r="W22" i="22"/>
  <c r="W23" i="22" s="1"/>
  <c r="W9" i="22" s="1"/>
  <c r="W14" i="22" s="1"/>
  <c r="AG11" i="22"/>
  <c r="AH10" i="22"/>
  <c r="Z22" i="14"/>
  <c r="Z23" i="14" s="1"/>
  <c r="Z9" i="14" s="1"/>
  <c r="Z14" i="14" s="1"/>
  <c r="AA20" i="14"/>
  <c r="AA21" i="14" s="1"/>
  <c r="AB19" i="14" s="1"/>
  <c r="AJ20" i="8"/>
  <c r="AJ21" i="8" s="1"/>
  <c r="AK19" i="8" s="1"/>
  <c r="AJ22" i="8"/>
  <c r="AJ23" i="8" s="1"/>
  <c r="AJ9" i="8" s="1"/>
  <c r="AJ14" i="8" s="1"/>
  <c r="AE19" i="9"/>
  <c r="AD22" i="9"/>
  <c r="AD23" i="9" s="1"/>
  <c r="AD9" i="9" s="1"/>
  <c r="AD14" i="9" s="1"/>
  <c r="AP44" i="8"/>
  <c r="AP45" i="8" s="1"/>
  <c r="AQ43" i="8" s="1"/>
  <c r="AO46" i="8"/>
  <c r="AO47" i="8" s="1"/>
  <c r="AO33" i="8" s="1"/>
  <c r="AO38" i="8" s="1"/>
  <c r="Y43" i="7"/>
  <c r="X46" i="7"/>
  <c r="X47" i="7" s="1"/>
  <c r="X33" i="7" s="1"/>
  <c r="X38" i="7" s="1"/>
  <c r="Y43" i="9"/>
  <c r="X46" i="9"/>
  <c r="X47" i="9" s="1"/>
  <c r="X33" i="9" s="1"/>
  <c r="X38" i="9" s="1"/>
  <c r="X20" i="4"/>
  <c r="X21" i="4" s="1"/>
  <c r="Y19" i="4" s="1"/>
  <c r="W22" i="4"/>
  <c r="W23" i="4" s="1"/>
  <c r="W9" i="4" s="1"/>
  <c r="W14" i="4" s="1"/>
  <c r="X20" i="3"/>
  <c r="X21" i="3" s="1"/>
  <c r="AN23" i="5" l="1"/>
  <c r="AM26" i="5"/>
  <c r="AM27" i="5" s="1"/>
  <c r="AM13" i="5" s="1"/>
  <c r="AM18" i="5" s="1"/>
  <c r="AQ91" i="9"/>
  <c r="AP94" i="9"/>
  <c r="AP95" i="9" s="1"/>
  <c r="AP81" i="9" s="1"/>
  <c r="AP86" i="9" s="1"/>
  <c r="AP88" i="4"/>
  <c r="AO91" i="4"/>
  <c r="AO92" i="4" s="1"/>
  <c r="AO78" i="4" s="1"/>
  <c r="AO83" i="4" s="1"/>
  <c r="AJ64" i="4"/>
  <c r="AJ65" i="4"/>
  <c r="AK63" i="4" s="1"/>
  <c r="AI66" i="4"/>
  <c r="AI67" i="4" s="1"/>
  <c r="AI53" i="4" s="1"/>
  <c r="AI58" i="4" s="1"/>
  <c r="AF44" i="14"/>
  <c r="AF45" i="14" s="1"/>
  <c r="AG42" i="20"/>
  <c r="AG43" i="20" s="1"/>
  <c r="AG42" i="2"/>
  <c r="AG43" i="2" s="1"/>
  <c r="AH67" i="9"/>
  <c r="AG70" i="9"/>
  <c r="AG71" i="9" s="1"/>
  <c r="AG57" i="9" s="1"/>
  <c r="AG62" i="9" s="1"/>
  <c r="AG42" i="4"/>
  <c r="AG43" i="4" s="1"/>
  <c r="AF44" i="4"/>
  <c r="AF45" i="4" s="1"/>
  <c r="AF31" i="4" s="1"/>
  <c r="AF36" i="4" s="1"/>
  <c r="Y19" i="3"/>
  <c r="Y20" i="3" s="1"/>
  <c r="Y21" i="3" s="1"/>
  <c r="X22" i="3"/>
  <c r="X23" i="3" s="1"/>
  <c r="X9" i="3" s="1"/>
  <c r="X14" i="3" s="1"/>
  <c r="Z41" i="3"/>
  <c r="Z42" i="3" s="1"/>
  <c r="Y43" i="3"/>
  <c r="Y44" i="3" s="1"/>
  <c r="Y30" i="3" s="1"/>
  <c r="Y35" i="3" s="1"/>
  <c r="AJ31" i="3"/>
  <c r="AI32" i="3"/>
  <c r="AE11" i="7"/>
  <c r="AF10" i="7"/>
  <c r="AE35" i="7"/>
  <c r="AF34" i="7"/>
  <c r="AA19" i="7"/>
  <c r="Z22" i="7"/>
  <c r="Z23" i="7" s="1"/>
  <c r="Z9" i="7" s="1"/>
  <c r="Z14" i="7" s="1"/>
  <c r="Z19" i="12"/>
  <c r="Y22" i="12"/>
  <c r="Y23" i="12" s="1"/>
  <c r="Y9" i="12" s="1"/>
  <c r="Y14" i="12" s="1"/>
  <c r="AF11" i="12"/>
  <c r="AG10" i="12"/>
  <c r="AH11" i="23"/>
  <c r="AI10" i="23"/>
  <c r="Y20" i="23"/>
  <c r="Y21" i="23" s="1"/>
  <c r="X68" i="8"/>
  <c r="X69" i="8" s="1"/>
  <c r="Y67" i="8" s="1"/>
  <c r="AG59" i="8"/>
  <c r="AH58" i="8"/>
  <c r="AH11" i="22"/>
  <c r="AI10" i="22"/>
  <c r="X20" i="22"/>
  <c r="X21" i="22" s="1"/>
  <c r="AB20" i="14"/>
  <c r="AB21" i="14" s="1"/>
  <c r="AC19" i="14" s="1"/>
  <c r="AB22" i="14"/>
  <c r="AB23" i="14" s="1"/>
  <c r="AB9" i="14" s="1"/>
  <c r="AB14" i="14" s="1"/>
  <c r="AA22" i="14"/>
  <c r="AA23" i="14" s="1"/>
  <c r="AA9" i="14" s="1"/>
  <c r="AA14" i="14" s="1"/>
  <c r="AK20" i="8"/>
  <c r="AK21" i="8" s="1"/>
  <c r="AE20" i="9"/>
  <c r="AE21" i="9" s="1"/>
  <c r="AQ44" i="8"/>
  <c r="AQ45" i="8" s="1"/>
  <c r="AR43" i="8" s="1"/>
  <c r="AR44" i="8" s="1"/>
  <c r="AR45" i="8" s="1"/>
  <c r="AQ46" i="8"/>
  <c r="AQ47" i="8" s="1"/>
  <c r="AQ33" i="8" s="1"/>
  <c r="AQ38" i="8" s="1"/>
  <c r="AP46" i="8"/>
  <c r="AP47" i="8" s="1"/>
  <c r="AP33" i="8" s="1"/>
  <c r="AP38" i="8" s="1"/>
  <c r="AS43" i="8"/>
  <c r="AR46" i="8"/>
  <c r="AR47" i="8" s="1"/>
  <c r="AR33" i="8" s="1"/>
  <c r="AR38" i="8" s="1"/>
  <c r="Y20" i="4"/>
  <c r="Y21" i="4" s="1"/>
  <c r="Z19" i="4" s="1"/>
  <c r="X22" i="4"/>
  <c r="X23" i="4" s="1"/>
  <c r="X9" i="4" s="1"/>
  <c r="X14" i="4" s="1"/>
  <c r="Y44" i="9"/>
  <c r="Y45" i="9" s="1"/>
  <c r="Y44" i="7"/>
  <c r="Y45" i="7" s="1"/>
  <c r="AN24" i="5" l="1"/>
  <c r="AN25" i="5" s="1"/>
  <c r="AQ92" i="9"/>
  <c r="AQ93" i="9" s="1"/>
  <c r="AP89" i="4"/>
  <c r="AP90" i="4" s="1"/>
  <c r="AK64" i="4"/>
  <c r="AK65" i="4" s="1"/>
  <c r="AJ66" i="4"/>
  <c r="AJ67" i="4" s="1"/>
  <c r="AJ53" i="4" s="1"/>
  <c r="AJ58" i="4" s="1"/>
  <c r="AG43" i="14"/>
  <c r="AF46" i="14"/>
  <c r="AF47" i="14" s="1"/>
  <c r="AF33" i="14" s="1"/>
  <c r="AF38" i="14" s="1"/>
  <c r="AH41" i="20"/>
  <c r="AG44" i="20"/>
  <c r="AG45" i="20" s="1"/>
  <c r="AG31" i="20" s="1"/>
  <c r="AG36" i="20" s="1"/>
  <c r="AH41" i="2"/>
  <c r="AG44" i="2"/>
  <c r="AG45" i="2" s="1"/>
  <c r="AG31" i="2" s="1"/>
  <c r="AG36" i="2" s="1"/>
  <c r="AH68" i="9"/>
  <c r="AH69" i="9" s="1"/>
  <c r="AH41" i="4"/>
  <c r="AG44" i="4"/>
  <c r="AG45" i="4" s="1"/>
  <c r="AG31" i="4" s="1"/>
  <c r="AG36" i="4" s="1"/>
  <c r="Z19" i="3"/>
  <c r="Z20" i="3" s="1"/>
  <c r="Z21" i="3" s="1"/>
  <c r="AA19" i="3" s="1"/>
  <c r="Y22" i="3"/>
  <c r="Y23" i="3" s="1"/>
  <c r="Y9" i="3" s="1"/>
  <c r="Y14" i="3" s="1"/>
  <c r="AA40" i="3"/>
  <c r="Z43" i="3"/>
  <c r="Z44" i="3" s="1"/>
  <c r="Z30" i="3" s="1"/>
  <c r="Z35" i="3" s="1"/>
  <c r="AJ32" i="3"/>
  <c r="AK31" i="3"/>
  <c r="AF11" i="7"/>
  <c r="AG10" i="7"/>
  <c r="AF35" i="7"/>
  <c r="AG34" i="7"/>
  <c r="AA20" i="7"/>
  <c r="AA21" i="7" s="1"/>
  <c r="AH10" i="12"/>
  <c r="AG11" i="12"/>
  <c r="Z20" i="12"/>
  <c r="Z21" i="12" s="1"/>
  <c r="AA19" i="12" s="1"/>
  <c r="Z19" i="23"/>
  <c r="Y22" i="23"/>
  <c r="Y23" i="23" s="1"/>
  <c r="Y9" i="23" s="1"/>
  <c r="Y14" i="23" s="1"/>
  <c r="AJ10" i="23"/>
  <c r="AI11" i="23"/>
  <c r="AH59" i="8"/>
  <c r="AI58" i="8"/>
  <c r="X70" i="8"/>
  <c r="X71" i="8" s="1"/>
  <c r="X57" i="8" s="1"/>
  <c r="X62" i="8" s="1"/>
  <c r="Y68" i="8"/>
  <c r="Y69" i="8" s="1"/>
  <c r="Z67" i="8" s="1"/>
  <c r="Y19" i="22"/>
  <c r="X22" i="22"/>
  <c r="X23" i="22" s="1"/>
  <c r="X9" i="22" s="1"/>
  <c r="X14" i="22" s="1"/>
  <c r="AJ10" i="22"/>
  <c r="AI11" i="22"/>
  <c r="AC20" i="14"/>
  <c r="AC21" i="14" s="1"/>
  <c r="AD19" i="14" s="1"/>
  <c r="AC22" i="14"/>
  <c r="AC23" i="14" s="1"/>
  <c r="AC9" i="14" s="1"/>
  <c r="AC14" i="14" s="1"/>
  <c r="AL19" i="8"/>
  <c r="AK22" i="8"/>
  <c r="AK23" i="8" s="1"/>
  <c r="AK9" i="8" s="1"/>
  <c r="AK14" i="8" s="1"/>
  <c r="AF19" i="9"/>
  <c r="AE22" i="9"/>
  <c r="AE23" i="9" s="1"/>
  <c r="AE9" i="9" s="1"/>
  <c r="AE14" i="9" s="1"/>
  <c r="AS44" i="8"/>
  <c r="AS45" i="8" s="1"/>
  <c r="Z43" i="7"/>
  <c r="Y46" i="7"/>
  <c r="Y47" i="7" s="1"/>
  <c r="Y33" i="7" s="1"/>
  <c r="Y38" i="7" s="1"/>
  <c r="Z43" i="9"/>
  <c r="Y46" i="9"/>
  <c r="Y47" i="9" s="1"/>
  <c r="Y33" i="9" s="1"/>
  <c r="Y38" i="9" s="1"/>
  <c r="Z20" i="4"/>
  <c r="Z21" i="4" s="1"/>
  <c r="Y22" i="4"/>
  <c r="Y23" i="4" s="1"/>
  <c r="Y9" i="4" s="1"/>
  <c r="Y14" i="4" s="1"/>
  <c r="AO23" i="5" l="1"/>
  <c r="AN26" i="5"/>
  <c r="AN27" i="5" s="1"/>
  <c r="AN13" i="5" s="1"/>
  <c r="AN18" i="5" s="1"/>
  <c r="AR91" i="9"/>
  <c r="AQ94" i="9"/>
  <c r="AQ95" i="9" s="1"/>
  <c r="AQ81" i="9" s="1"/>
  <c r="AQ86" i="9" s="1"/>
  <c r="AQ88" i="4"/>
  <c r="AP91" i="4"/>
  <c r="AP92" i="4" s="1"/>
  <c r="AP78" i="4" s="1"/>
  <c r="AP83" i="4" s="1"/>
  <c r="AL63" i="4"/>
  <c r="AK66" i="4"/>
  <c r="AK67" i="4" s="1"/>
  <c r="AK53" i="4" s="1"/>
  <c r="AK58" i="4" s="1"/>
  <c r="AG44" i="14"/>
  <c r="AG45" i="14" s="1"/>
  <c r="AH42" i="20"/>
  <c r="AH43" i="20" s="1"/>
  <c r="AH42" i="2"/>
  <c r="AH43" i="2" s="1"/>
  <c r="AI67" i="9"/>
  <c r="AH70" i="9"/>
  <c r="AH71" i="9" s="1"/>
  <c r="AH57" i="9" s="1"/>
  <c r="AH62" i="9" s="1"/>
  <c r="AA19" i="4"/>
  <c r="Z22" i="4"/>
  <c r="Z23" i="4" s="1"/>
  <c r="Z9" i="4" s="1"/>
  <c r="Z14" i="4" s="1"/>
  <c r="AH42" i="4"/>
  <c r="AH43" i="4" s="1"/>
  <c r="Z22" i="3"/>
  <c r="Z23" i="3" s="1"/>
  <c r="Z9" i="3" s="1"/>
  <c r="Z14" i="3" s="1"/>
  <c r="AK32" i="3"/>
  <c r="AL31" i="3"/>
  <c r="AA41" i="3"/>
  <c r="AA42" i="3" s="1"/>
  <c r="AG35" i="7"/>
  <c r="AH34" i="7"/>
  <c r="AH10" i="7"/>
  <c r="AG11" i="7"/>
  <c r="AB19" i="7"/>
  <c r="AA22" i="7"/>
  <c r="AA23" i="7" s="1"/>
  <c r="AA9" i="7" s="1"/>
  <c r="AA14" i="7" s="1"/>
  <c r="AA20" i="12"/>
  <c r="AA21" i="12"/>
  <c r="AB19" i="12" s="1"/>
  <c r="AA22" i="12"/>
  <c r="AA23" i="12" s="1"/>
  <c r="AA9" i="12" s="1"/>
  <c r="AA14" i="12" s="1"/>
  <c r="Z22" i="12"/>
  <c r="Z23" i="12" s="1"/>
  <c r="Z9" i="12" s="1"/>
  <c r="Z14" i="12" s="1"/>
  <c r="AI10" i="12"/>
  <c r="AH11" i="12"/>
  <c r="AK10" i="23"/>
  <c r="AJ11" i="23"/>
  <c r="Z20" i="23"/>
  <c r="Z21" i="23" s="1"/>
  <c r="AA19" i="23" s="1"/>
  <c r="Z68" i="8"/>
  <c r="Z69" i="8" s="1"/>
  <c r="Y70" i="8"/>
  <c r="Y71" i="8" s="1"/>
  <c r="Y57" i="8" s="1"/>
  <c r="Y62" i="8" s="1"/>
  <c r="AI59" i="8"/>
  <c r="AJ58" i="8"/>
  <c r="AK10" i="22"/>
  <c r="AJ11" i="22"/>
  <c r="Y20" i="22"/>
  <c r="Y21" i="22" s="1"/>
  <c r="AD20" i="14"/>
  <c r="AD21" i="14" s="1"/>
  <c r="AE19" i="14" s="1"/>
  <c r="AE20" i="14" s="1"/>
  <c r="AE21" i="14" s="1"/>
  <c r="AD22" i="14"/>
  <c r="AD23" i="14" s="1"/>
  <c r="AD9" i="14" s="1"/>
  <c r="AD14" i="14" s="1"/>
  <c r="AF19" i="14"/>
  <c r="AE22" i="14"/>
  <c r="AE23" i="14" s="1"/>
  <c r="AE9" i="14" s="1"/>
  <c r="AE14" i="14" s="1"/>
  <c r="AL20" i="8"/>
  <c r="AL21" i="8"/>
  <c r="AM19" i="8" s="1"/>
  <c r="AF20" i="9"/>
  <c r="AF21" i="9" s="1"/>
  <c r="AT43" i="8"/>
  <c r="AS46" i="8"/>
  <c r="AS47" i="8" s="1"/>
  <c r="AS33" i="8" s="1"/>
  <c r="AS38" i="8" s="1"/>
  <c r="AA20" i="4"/>
  <c r="AA21" i="4" s="1"/>
  <c r="Z44" i="9"/>
  <c r="Z45" i="9"/>
  <c r="AA43" i="9" s="1"/>
  <c r="AA20" i="3"/>
  <c r="AA21" i="3" s="1"/>
  <c r="Z44" i="7"/>
  <c r="Z45" i="7" s="1"/>
  <c r="AO24" i="5" l="1"/>
  <c r="AO25" i="5" s="1"/>
  <c r="AP23" i="5" s="1"/>
  <c r="AR92" i="9"/>
  <c r="AR93" i="9" s="1"/>
  <c r="AQ89" i="4"/>
  <c r="AQ90" i="4" s="1"/>
  <c r="AL64" i="4"/>
  <c r="AL65" i="4" s="1"/>
  <c r="AH43" i="14"/>
  <c r="AG46" i="14"/>
  <c r="AG47" i="14" s="1"/>
  <c r="AG33" i="14" s="1"/>
  <c r="AG38" i="14" s="1"/>
  <c r="AI41" i="20"/>
  <c r="AH44" i="20"/>
  <c r="AH45" i="20" s="1"/>
  <c r="AH31" i="20" s="1"/>
  <c r="AH36" i="20" s="1"/>
  <c r="AI41" i="2"/>
  <c r="AH44" i="2"/>
  <c r="AH45" i="2" s="1"/>
  <c r="AH31" i="2" s="1"/>
  <c r="AH36" i="2" s="1"/>
  <c r="AI68" i="9"/>
  <c r="AI69" i="9" s="1"/>
  <c r="AJ67" i="9" s="1"/>
  <c r="AI41" i="4"/>
  <c r="AH44" i="4"/>
  <c r="AH45" i="4" s="1"/>
  <c r="AH31" i="4" s="1"/>
  <c r="AH36" i="4" s="1"/>
  <c r="AB40" i="3"/>
  <c r="AA43" i="3"/>
  <c r="AA44" i="3" s="1"/>
  <c r="AA30" i="3" s="1"/>
  <c r="AA35" i="3" s="1"/>
  <c r="AL32" i="3"/>
  <c r="AM31" i="3"/>
  <c r="AM32" i="3" s="1"/>
  <c r="AI10" i="7"/>
  <c r="AH11" i="7"/>
  <c r="AI34" i="7"/>
  <c r="AH35" i="7"/>
  <c r="AB20" i="7"/>
  <c r="AB21" i="7" s="1"/>
  <c r="AB20" i="12"/>
  <c r="AB21" i="12" s="1"/>
  <c r="AC19" i="12" s="1"/>
  <c r="AB22" i="12"/>
  <c r="AB23" i="12" s="1"/>
  <c r="AB9" i="12" s="1"/>
  <c r="AB14" i="12" s="1"/>
  <c r="AJ10" i="12"/>
  <c r="AI11" i="12"/>
  <c r="AA20" i="23"/>
  <c r="AA21" i="23" s="1"/>
  <c r="Z22" i="23"/>
  <c r="Z23" i="23" s="1"/>
  <c r="Z9" i="23" s="1"/>
  <c r="Z14" i="23" s="1"/>
  <c r="AL10" i="23"/>
  <c r="AK11" i="23"/>
  <c r="AA67" i="8"/>
  <c r="Z70" i="8"/>
  <c r="Z71" i="8" s="1"/>
  <c r="Z57" i="8" s="1"/>
  <c r="Z62" i="8" s="1"/>
  <c r="AJ59" i="8"/>
  <c r="AK58" i="8"/>
  <c r="Z19" i="22"/>
  <c r="Y22" i="22"/>
  <c r="Y23" i="22" s="1"/>
  <c r="Y9" i="22" s="1"/>
  <c r="Y14" i="22" s="1"/>
  <c r="AL10" i="22"/>
  <c r="AK11" i="22"/>
  <c r="AF20" i="14"/>
  <c r="AF21" i="14" s="1"/>
  <c r="AM20" i="8"/>
  <c r="AM21" i="8" s="1"/>
  <c r="AN19" i="8" s="1"/>
  <c r="AM22" i="8"/>
  <c r="AM23" i="8" s="1"/>
  <c r="AM9" i="8" s="1"/>
  <c r="AM14" i="8" s="1"/>
  <c r="AL22" i="8"/>
  <c r="AL23" i="8" s="1"/>
  <c r="AL9" i="8" s="1"/>
  <c r="AL14" i="8" s="1"/>
  <c r="AG19" i="9"/>
  <c r="AF22" i="9"/>
  <c r="AF23" i="9" s="1"/>
  <c r="AF9" i="9" s="1"/>
  <c r="AF14" i="9" s="1"/>
  <c r="AT44" i="8"/>
  <c r="AT45" i="8" s="1"/>
  <c r="AA43" i="7"/>
  <c r="Z46" i="7"/>
  <c r="Z47" i="7" s="1"/>
  <c r="Z33" i="7" s="1"/>
  <c r="Z38" i="7" s="1"/>
  <c r="AB19" i="3"/>
  <c r="AA22" i="3"/>
  <c r="AA23" i="3" s="1"/>
  <c r="AA9" i="3" s="1"/>
  <c r="AA14" i="3" s="1"/>
  <c r="AB19" i="4"/>
  <c r="AA22" i="4"/>
  <c r="AA23" i="4" s="1"/>
  <c r="AA9" i="4" s="1"/>
  <c r="AA14" i="4" s="1"/>
  <c r="AA44" i="9"/>
  <c r="AA45" i="9" s="1"/>
  <c r="Z46" i="9"/>
  <c r="Z47" i="9" s="1"/>
  <c r="Z33" i="9" s="1"/>
  <c r="Z38" i="9" s="1"/>
  <c r="AP24" i="5" l="1"/>
  <c r="AP25" i="5" s="1"/>
  <c r="AO26" i="5"/>
  <c r="AO27" i="5" s="1"/>
  <c r="AO13" i="5" s="1"/>
  <c r="AO18" i="5" s="1"/>
  <c r="AS91" i="9"/>
  <c r="AR94" i="9"/>
  <c r="AR95" i="9" s="1"/>
  <c r="AR81" i="9" s="1"/>
  <c r="AR86" i="9" s="1"/>
  <c r="AR88" i="4"/>
  <c r="AQ91" i="4"/>
  <c r="AQ92" i="4" s="1"/>
  <c r="AQ78" i="4" s="1"/>
  <c r="AQ83" i="4" s="1"/>
  <c r="AM63" i="4"/>
  <c r="AL66" i="4"/>
  <c r="AL67" i="4" s="1"/>
  <c r="AL53" i="4" s="1"/>
  <c r="AL58" i="4" s="1"/>
  <c r="AH44" i="14"/>
  <c r="AH45" i="14" s="1"/>
  <c r="AI42" i="20"/>
  <c r="AI43" i="20" s="1"/>
  <c r="AI42" i="2"/>
  <c r="AI43" i="2" s="1"/>
  <c r="AJ68" i="9"/>
  <c r="AJ69" i="9" s="1"/>
  <c r="AI70" i="9"/>
  <c r="AI71" i="9" s="1"/>
  <c r="AI57" i="9" s="1"/>
  <c r="AI62" i="9" s="1"/>
  <c r="AI42" i="4"/>
  <c r="AI43" i="4" s="1"/>
  <c r="AJ41" i="4" s="1"/>
  <c r="AB41" i="3"/>
  <c r="AB42" i="3" s="1"/>
  <c r="AI35" i="7"/>
  <c r="AJ34" i="7"/>
  <c r="AI11" i="7"/>
  <c r="AJ10" i="7"/>
  <c r="AC19" i="7"/>
  <c r="AB22" i="7"/>
  <c r="AB23" i="7" s="1"/>
  <c r="AB9" i="7" s="1"/>
  <c r="AB14" i="7" s="1"/>
  <c r="AK10" i="12"/>
  <c r="AJ11" i="12"/>
  <c r="AC20" i="12"/>
  <c r="AC21" i="12" s="1"/>
  <c r="AD19" i="12" s="1"/>
  <c r="AB19" i="23"/>
  <c r="AA22" i="23"/>
  <c r="AA23" i="23" s="1"/>
  <c r="AA9" i="23" s="1"/>
  <c r="AA14" i="23" s="1"/>
  <c r="AL11" i="23"/>
  <c r="AM10" i="23"/>
  <c r="AA69" i="8"/>
  <c r="AB67" i="8" s="1"/>
  <c r="AB68" i="8" s="1"/>
  <c r="AB69" i="8" s="1"/>
  <c r="AA68" i="8"/>
  <c r="AK59" i="8"/>
  <c r="AL58" i="8"/>
  <c r="AA70" i="8"/>
  <c r="AA71" i="8" s="1"/>
  <c r="AA57" i="8" s="1"/>
  <c r="AA62" i="8" s="1"/>
  <c r="AL11" i="22"/>
  <c r="AM10" i="22"/>
  <c r="Z20" i="22"/>
  <c r="Z21" i="22" s="1"/>
  <c r="AG19" i="14"/>
  <c r="AF22" i="14"/>
  <c r="AF23" i="14" s="1"/>
  <c r="AF9" i="14" s="1"/>
  <c r="AF14" i="14" s="1"/>
  <c r="AN20" i="8"/>
  <c r="AN21" i="8" s="1"/>
  <c r="AO19" i="8" s="1"/>
  <c r="AN22" i="8"/>
  <c r="AN23" i="8" s="1"/>
  <c r="AN9" i="8" s="1"/>
  <c r="AN14" i="8" s="1"/>
  <c r="AG20" i="9"/>
  <c r="AG21" i="9" s="1"/>
  <c r="AU43" i="8"/>
  <c r="AT46" i="8"/>
  <c r="AT47" i="8" s="1"/>
  <c r="AT33" i="8" s="1"/>
  <c r="AT38" i="8" s="1"/>
  <c r="AB43" i="9"/>
  <c r="AA46" i="9"/>
  <c r="AA47" i="9" s="1"/>
  <c r="AA33" i="9" s="1"/>
  <c r="AA38" i="9" s="1"/>
  <c r="AB20" i="4"/>
  <c r="AB21" i="4" s="1"/>
  <c r="AB20" i="3"/>
  <c r="AB21" i="3" s="1"/>
  <c r="AA44" i="7"/>
  <c r="AA45" i="7" s="1"/>
  <c r="AB43" i="7" s="1"/>
  <c r="AQ23" i="5" l="1"/>
  <c r="AP26" i="5"/>
  <c r="AP27" i="5" s="1"/>
  <c r="AP13" i="5" s="1"/>
  <c r="AP18" i="5" s="1"/>
  <c r="AS92" i="9"/>
  <c r="AS93" i="9" s="1"/>
  <c r="AR89" i="4"/>
  <c r="AR90" i="4" s="1"/>
  <c r="AM64" i="4"/>
  <c r="AM65" i="4" s="1"/>
  <c r="AI43" i="14"/>
  <c r="AH46" i="14"/>
  <c r="AH47" i="14" s="1"/>
  <c r="AH33" i="14" s="1"/>
  <c r="AH38" i="14" s="1"/>
  <c r="AJ41" i="20"/>
  <c r="AI44" i="20"/>
  <c r="AI45" i="20" s="1"/>
  <c r="AI31" i="20" s="1"/>
  <c r="AI36" i="20" s="1"/>
  <c r="AJ41" i="2"/>
  <c r="AI44" i="2"/>
  <c r="AI45" i="2" s="1"/>
  <c r="AI31" i="2" s="1"/>
  <c r="AI36" i="2" s="1"/>
  <c r="AK67" i="9"/>
  <c r="AJ70" i="9"/>
  <c r="AJ71" i="9" s="1"/>
  <c r="AJ57" i="9" s="1"/>
  <c r="AJ62" i="9" s="1"/>
  <c r="AJ42" i="4"/>
  <c r="AJ43" i="4" s="1"/>
  <c r="AI44" i="4"/>
  <c r="AI45" i="4" s="1"/>
  <c r="AI31" i="4" s="1"/>
  <c r="AI36" i="4" s="1"/>
  <c r="AC40" i="3"/>
  <c r="AB43" i="3"/>
  <c r="AB44" i="3" s="1"/>
  <c r="AB30" i="3" s="1"/>
  <c r="AB35" i="3" s="1"/>
  <c r="AJ11" i="7"/>
  <c r="AK10" i="7"/>
  <c r="AK34" i="7"/>
  <c r="AJ35" i="7"/>
  <c r="AC20" i="7"/>
  <c r="AC21" i="7"/>
  <c r="AD19" i="7" s="1"/>
  <c r="AC22" i="12"/>
  <c r="AC23" i="12" s="1"/>
  <c r="AC9" i="12" s="1"/>
  <c r="AC14" i="12" s="1"/>
  <c r="AD20" i="12"/>
  <c r="AD21" i="12" s="1"/>
  <c r="AE19" i="12" s="1"/>
  <c r="AD22" i="12"/>
  <c r="AD23" i="12" s="1"/>
  <c r="AD9" i="12" s="1"/>
  <c r="AD14" i="12" s="1"/>
  <c r="AL10" i="12"/>
  <c r="AK11" i="12"/>
  <c r="AM11" i="23"/>
  <c r="AN10" i="23"/>
  <c r="AB20" i="23"/>
  <c r="AB21" i="23" s="1"/>
  <c r="AC67" i="8"/>
  <c r="AB70" i="8"/>
  <c r="AB71" i="8" s="1"/>
  <c r="AB57" i="8" s="1"/>
  <c r="AB62" i="8" s="1"/>
  <c r="AL59" i="8"/>
  <c r="AM58" i="8"/>
  <c r="AA19" i="22"/>
  <c r="Z22" i="22"/>
  <c r="Z23" i="22" s="1"/>
  <c r="Z9" i="22" s="1"/>
  <c r="Z14" i="22" s="1"/>
  <c r="AM11" i="22"/>
  <c r="AN10" i="22"/>
  <c r="AG20" i="14"/>
  <c r="AG21" i="14" s="1"/>
  <c r="AH19" i="14" s="1"/>
  <c r="AO20" i="8"/>
  <c r="AO21" i="8" s="1"/>
  <c r="AP19" i="8" s="1"/>
  <c r="AO22" i="8"/>
  <c r="AO23" i="8" s="1"/>
  <c r="AO9" i="8" s="1"/>
  <c r="AO14" i="8" s="1"/>
  <c r="AH19" i="9"/>
  <c r="AG22" i="9"/>
  <c r="AG23" i="9" s="1"/>
  <c r="AG9" i="9" s="1"/>
  <c r="AG14" i="9" s="1"/>
  <c r="AU44" i="8"/>
  <c r="AU45" i="8" s="1"/>
  <c r="AC19" i="3"/>
  <c r="AB22" i="3"/>
  <c r="AB23" i="3" s="1"/>
  <c r="AB9" i="3" s="1"/>
  <c r="AB14" i="3" s="1"/>
  <c r="AC19" i="4"/>
  <c r="AB22" i="4"/>
  <c r="AB23" i="4" s="1"/>
  <c r="AB9" i="4" s="1"/>
  <c r="AB14" i="4" s="1"/>
  <c r="AB44" i="7"/>
  <c r="AB45" i="7" s="1"/>
  <c r="AA46" i="7"/>
  <c r="AA47" i="7" s="1"/>
  <c r="AA33" i="7" s="1"/>
  <c r="AA38" i="7" s="1"/>
  <c r="AB44" i="9"/>
  <c r="AB46" i="9"/>
  <c r="AB47" i="9" s="1"/>
  <c r="AB33" i="9" s="1"/>
  <c r="AB38" i="9" s="1"/>
  <c r="AB45" i="9"/>
  <c r="AC43" i="9" s="1"/>
  <c r="AQ24" i="5" l="1"/>
  <c r="AQ25" i="5" s="1"/>
  <c r="AT91" i="9"/>
  <c r="AS94" i="9"/>
  <c r="AS95" i="9" s="1"/>
  <c r="AS81" i="9" s="1"/>
  <c r="AS86" i="9" s="1"/>
  <c r="AS88" i="4"/>
  <c r="AR91" i="4"/>
  <c r="AR92" i="4" s="1"/>
  <c r="AR78" i="4" s="1"/>
  <c r="AR83" i="4" s="1"/>
  <c r="AN63" i="4"/>
  <c r="AM66" i="4"/>
  <c r="AM67" i="4" s="1"/>
  <c r="AM53" i="4" s="1"/>
  <c r="AM58" i="4" s="1"/>
  <c r="AI44" i="14"/>
  <c r="AI45" i="14" s="1"/>
  <c r="AJ42" i="20"/>
  <c r="AJ43" i="20" s="1"/>
  <c r="AJ42" i="2"/>
  <c r="AJ43" i="2" s="1"/>
  <c r="AK68" i="9"/>
  <c r="AK69" i="9" s="1"/>
  <c r="AK41" i="4"/>
  <c r="AJ44" i="4"/>
  <c r="AJ45" i="4" s="1"/>
  <c r="AJ31" i="4" s="1"/>
  <c r="AJ36" i="4" s="1"/>
  <c r="AC41" i="3"/>
  <c r="AC42" i="3" s="1"/>
  <c r="AC22" i="7"/>
  <c r="AC23" i="7" s="1"/>
  <c r="AC9" i="7" s="1"/>
  <c r="AC14" i="7" s="1"/>
  <c r="AL34" i="7"/>
  <c r="AK35" i="7"/>
  <c r="AL10" i="7"/>
  <c r="AK11" i="7"/>
  <c r="AD20" i="7"/>
  <c r="AD21" i="7"/>
  <c r="AE19" i="7" s="1"/>
  <c r="AM10" i="12"/>
  <c r="AL11" i="12"/>
  <c r="AE20" i="12"/>
  <c r="AE21" i="12" s="1"/>
  <c r="AF19" i="12" s="1"/>
  <c r="AE22" i="12"/>
  <c r="AE23" i="12" s="1"/>
  <c r="AE9" i="12" s="1"/>
  <c r="AE14" i="12" s="1"/>
  <c r="AC19" i="23"/>
  <c r="AB22" i="23"/>
  <c r="AB23" i="23" s="1"/>
  <c r="AB9" i="23" s="1"/>
  <c r="AB14" i="23" s="1"/>
  <c r="AN11" i="23"/>
  <c r="AO10" i="23"/>
  <c r="AM59" i="8"/>
  <c r="AN58" i="8"/>
  <c r="AC68" i="8"/>
  <c r="AC69" i="8" s="1"/>
  <c r="AN11" i="22"/>
  <c r="AO10" i="22"/>
  <c r="AA20" i="22"/>
  <c r="AA21" i="22" s="1"/>
  <c r="AG22" i="14"/>
  <c r="AG23" i="14" s="1"/>
  <c r="AG9" i="14" s="1"/>
  <c r="AG14" i="14" s="1"/>
  <c r="AH20" i="14"/>
  <c r="AH21" i="14" s="1"/>
  <c r="AI19" i="14" s="1"/>
  <c r="AP20" i="8"/>
  <c r="AP21" i="8" s="1"/>
  <c r="AQ19" i="8" s="1"/>
  <c r="AP22" i="8"/>
  <c r="AP23" i="8" s="1"/>
  <c r="AP9" i="8" s="1"/>
  <c r="AP14" i="8" s="1"/>
  <c r="AH20" i="9"/>
  <c r="AH21" i="9" s="1"/>
  <c r="AV43" i="8"/>
  <c r="AU46" i="8"/>
  <c r="AU47" i="8" s="1"/>
  <c r="AU33" i="8" s="1"/>
  <c r="AU38" i="8" s="1"/>
  <c r="AC43" i="7"/>
  <c r="AB46" i="7"/>
  <c r="AB47" i="7" s="1"/>
  <c r="AB33" i="7" s="1"/>
  <c r="AB38" i="7" s="1"/>
  <c r="AC44" i="9"/>
  <c r="AC45" i="9" s="1"/>
  <c r="AC20" i="4"/>
  <c r="AC21" i="4" s="1"/>
  <c r="AC20" i="3"/>
  <c r="AC21" i="3" s="1"/>
  <c r="AR23" i="5" l="1"/>
  <c r="AQ26" i="5"/>
  <c r="AQ27" i="5" s="1"/>
  <c r="AQ13" i="5" s="1"/>
  <c r="AQ18" i="5" s="1"/>
  <c r="AT92" i="9"/>
  <c r="AT93" i="9" s="1"/>
  <c r="AS89" i="4"/>
  <c r="AS90" i="4" s="1"/>
  <c r="AN64" i="4"/>
  <c r="AN65" i="4"/>
  <c r="AO63" i="4" s="1"/>
  <c r="AN66" i="4"/>
  <c r="AN67" i="4" s="1"/>
  <c r="AN53" i="4" s="1"/>
  <c r="AN58" i="4" s="1"/>
  <c r="AJ43" i="14"/>
  <c r="AI46" i="14"/>
  <c r="AI47" i="14" s="1"/>
  <c r="AI33" i="14" s="1"/>
  <c r="AI38" i="14" s="1"/>
  <c r="AK41" i="20"/>
  <c r="AJ44" i="20"/>
  <c r="AJ45" i="20" s="1"/>
  <c r="AJ31" i="20" s="1"/>
  <c r="AJ36" i="20" s="1"/>
  <c r="AK41" i="2"/>
  <c r="AK42" i="2" s="1"/>
  <c r="AK43" i="2" s="1"/>
  <c r="AJ44" i="2"/>
  <c r="AJ45" i="2" s="1"/>
  <c r="AJ31" i="2" s="1"/>
  <c r="AJ36" i="2" s="1"/>
  <c r="AL67" i="9"/>
  <c r="AK70" i="9"/>
  <c r="AK71" i="9" s="1"/>
  <c r="AK57" i="9" s="1"/>
  <c r="AK62" i="9" s="1"/>
  <c r="AK42" i="4"/>
  <c r="AK43" i="4" s="1"/>
  <c r="AD19" i="3"/>
  <c r="AD20" i="3" s="1"/>
  <c r="AD21" i="3" s="1"/>
  <c r="AC22" i="3"/>
  <c r="AC23" i="3" s="1"/>
  <c r="AC9" i="3" s="1"/>
  <c r="AC14" i="3" s="1"/>
  <c r="AD40" i="3"/>
  <c r="AC43" i="3"/>
  <c r="AC44" i="3" s="1"/>
  <c r="AC30" i="3" s="1"/>
  <c r="AC35" i="3" s="1"/>
  <c r="AM10" i="7"/>
  <c r="AL11" i="7"/>
  <c r="AL35" i="7"/>
  <c r="AM34" i="7"/>
  <c r="AE20" i="7"/>
  <c r="AE21" i="7" s="1"/>
  <c r="AD22" i="7"/>
  <c r="AD23" i="7" s="1"/>
  <c r="AD9" i="7" s="1"/>
  <c r="AD14" i="7" s="1"/>
  <c r="AF20" i="12"/>
  <c r="AF21" i="12" s="1"/>
  <c r="AG19" i="12" s="1"/>
  <c r="AF22" i="12"/>
  <c r="AF23" i="12" s="1"/>
  <c r="AF9" i="12" s="1"/>
  <c r="AF14" i="12" s="1"/>
  <c r="AM11" i="12"/>
  <c r="AN10" i="12"/>
  <c r="AO11" i="23"/>
  <c r="AP10" i="23"/>
  <c r="AC20" i="23"/>
  <c r="AC21" i="23" s="1"/>
  <c r="AD67" i="8"/>
  <c r="AC70" i="8"/>
  <c r="AC71" i="8" s="1"/>
  <c r="AC57" i="8" s="1"/>
  <c r="AC62" i="8" s="1"/>
  <c r="AN59" i="8"/>
  <c r="AO58" i="8"/>
  <c r="AB19" i="22"/>
  <c r="AA22" i="22"/>
  <c r="AA23" i="22" s="1"/>
  <c r="AA9" i="22" s="1"/>
  <c r="AA14" i="22" s="1"/>
  <c r="AO11" i="22"/>
  <c r="AP10" i="22"/>
  <c r="AI20" i="14"/>
  <c r="AI21" i="14" s="1"/>
  <c r="AJ19" i="14" s="1"/>
  <c r="AH22" i="14"/>
  <c r="AH23" i="14" s="1"/>
  <c r="AH9" i="14" s="1"/>
  <c r="AH14" i="14" s="1"/>
  <c r="AQ20" i="8"/>
  <c r="AQ21" i="8" s="1"/>
  <c r="AI19" i="9"/>
  <c r="AI20" i="9" s="1"/>
  <c r="AI21" i="9" s="1"/>
  <c r="AH22" i="9"/>
  <c r="AH23" i="9" s="1"/>
  <c r="AH9" i="9" s="1"/>
  <c r="AH14" i="9" s="1"/>
  <c r="AV44" i="8"/>
  <c r="AV45" i="8" s="1"/>
  <c r="AD19" i="4"/>
  <c r="AC22" i="4"/>
  <c r="AC23" i="4" s="1"/>
  <c r="AC9" i="4" s="1"/>
  <c r="AC14" i="4" s="1"/>
  <c r="AD43" i="9"/>
  <c r="AC46" i="9"/>
  <c r="AC47" i="9" s="1"/>
  <c r="AC33" i="9" s="1"/>
  <c r="AC38" i="9" s="1"/>
  <c r="AC44" i="7"/>
  <c r="AC45" i="7" s="1"/>
  <c r="AD43" i="7" s="1"/>
  <c r="AR24" i="5" l="1"/>
  <c r="AR25" i="5" s="1"/>
  <c r="AU91" i="9"/>
  <c r="AT94" i="9"/>
  <c r="AT95" i="9" s="1"/>
  <c r="AT81" i="9" s="1"/>
  <c r="AT86" i="9" s="1"/>
  <c r="AT88" i="4"/>
  <c r="AS91" i="4"/>
  <c r="AS92" i="4" s="1"/>
  <c r="AS78" i="4" s="1"/>
  <c r="AS83" i="4" s="1"/>
  <c r="AO64" i="4"/>
  <c r="AO65" i="4" s="1"/>
  <c r="AJ44" i="14"/>
  <c r="AJ45" i="14" s="1"/>
  <c r="AK42" i="20"/>
  <c r="AK43" i="20" s="1"/>
  <c r="AL41" i="2"/>
  <c r="AK44" i="2"/>
  <c r="AK45" i="2" s="1"/>
  <c r="AK31" i="2" s="1"/>
  <c r="AK36" i="2" s="1"/>
  <c r="AL68" i="9"/>
  <c r="AL69" i="9" s="1"/>
  <c r="AL41" i="4"/>
  <c r="AK44" i="4"/>
  <c r="AK45" i="4" s="1"/>
  <c r="AK31" i="4" s="1"/>
  <c r="AK36" i="4" s="1"/>
  <c r="AD41" i="3"/>
  <c r="AD42" i="3" s="1"/>
  <c r="AM35" i="7"/>
  <c r="AN34" i="7"/>
  <c r="AM11" i="7"/>
  <c r="AN10" i="7"/>
  <c r="AF19" i="7"/>
  <c r="AE22" i="7"/>
  <c r="AE23" i="7" s="1"/>
  <c r="AE9" i="7" s="1"/>
  <c r="AE14" i="7" s="1"/>
  <c r="AN11" i="12"/>
  <c r="AO10" i="12"/>
  <c r="AG20" i="12"/>
  <c r="AG21" i="12" s="1"/>
  <c r="AH19" i="12" s="1"/>
  <c r="AD19" i="23"/>
  <c r="AC22" i="23"/>
  <c r="AC23" i="23" s="1"/>
  <c r="AC9" i="23" s="1"/>
  <c r="AC14" i="23" s="1"/>
  <c r="AP11" i="23"/>
  <c r="AQ10" i="23"/>
  <c r="AO59" i="8"/>
  <c r="AP58" i="8"/>
  <c r="AD68" i="8"/>
  <c r="AD69" i="8" s="1"/>
  <c r="AP11" i="22"/>
  <c r="AQ10" i="22"/>
  <c r="AB20" i="22"/>
  <c r="AB21" i="22" s="1"/>
  <c r="AJ20" i="14"/>
  <c r="AJ21" i="14" s="1"/>
  <c r="AK19" i="14" s="1"/>
  <c r="AI22" i="14"/>
  <c r="AI23" i="14" s="1"/>
  <c r="AI9" i="14" s="1"/>
  <c r="AI14" i="14" s="1"/>
  <c r="AR19" i="8"/>
  <c r="AQ22" i="8"/>
  <c r="AQ23" i="8" s="1"/>
  <c r="AQ9" i="8" s="1"/>
  <c r="AQ14" i="8" s="1"/>
  <c r="AJ19" i="9"/>
  <c r="AI22" i="9"/>
  <c r="AI23" i="9" s="1"/>
  <c r="AI9" i="9" s="1"/>
  <c r="AI14" i="9" s="1"/>
  <c r="AW43" i="8"/>
  <c r="AV46" i="8"/>
  <c r="AV47" i="8" s="1"/>
  <c r="AV33" i="8" s="1"/>
  <c r="AV38" i="8" s="1"/>
  <c r="AE19" i="3"/>
  <c r="AD22" i="3"/>
  <c r="AD23" i="3" s="1"/>
  <c r="AD9" i="3" s="1"/>
  <c r="AD14" i="3" s="1"/>
  <c r="AD44" i="7"/>
  <c r="AD45" i="7" s="1"/>
  <c r="AE43" i="7" s="1"/>
  <c r="AD44" i="9"/>
  <c r="AD45" i="9" s="1"/>
  <c r="AC46" i="7"/>
  <c r="AC47" i="7" s="1"/>
  <c r="AC33" i="7" s="1"/>
  <c r="AC38" i="7" s="1"/>
  <c r="AD20" i="4"/>
  <c r="AD21" i="4" s="1"/>
  <c r="AS23" i="5" l="1"/>
  <c r="AR26" i="5"/>
  <c r="AR27" i="5" s="1"/>
  <c r="AR13" i="5" s="1"/>
  <c r="AR18" i="5" s="1"/>
  <c r="AU92" i="9"/>
  <c r="AU93" i="9" s="1"/>
  <c r="AT89" i="4"/>
  <c r="AT90" i="4" s="1"/>
  <c r="AP63" i="4"/>
  <c r="AO66" i="4"/>
  <c r="AO67" i="4" s="1"/>
  <c r="AO53" i="4" s="1"/>
  <c r="AO58" i="4" s="1"/>
  <c r="AK43" i="14"/>
  <c r="AJ46" i="14"/>
  <c r="AJ47" i="14" s="1"/>
  <c r="AJ33" i="14" s="1"/>
  <c r="AJ38" i="14" s="1"/>
  <c r="AL41" i="20"/>
  <c r="AL42" i="20" s="1"/>
  <c r="AL43" i="20" s="1"/>
  <c r="AK44" i="20"/>
  <c r="AK45" i="20" s="1"/>
  <c r="AK31" i="20" s="1"/>
  <c r="AK36" i="20" s="1"/>
  <c r="AL42" i="2"/>
  <c r="AL43" i="2" s="1"/>
  <c r="AM67" i="9"/>
  <c r="AL70" i="9"/>
  <c r="AL71" i="9" s="1"/>
  <c r="AL57" i="9" s="1"/>
  <c r="AL62" i="9" s="1"/>
  <c r="AE19" i="4"/>
  <c r="AD22" i="4"/>
  <c r="AD23" i="4" s="1"/>
  <c r="AD9" i="4" s="1"/>
  <c r="AD14" i="4" s="1"/>
  <c r="AL42" i="4"/>
  <c r="AL43" i="4" s="1"/>
  <c r="AE40" i="3"/>
  <c r="AD43" i="3"/>
  <c r="AD44" i="3" s="1"/>
  <c r="AD30" i="3" s="1"/>
  <c r="AD35" i="3" s="1"/>
  <c r="AN11" i="7"/>
  <c r="AO10" i="7"/>
  <c r="AO34" i="7"/>
  <c r="AN35" i="7"/>
  <c r="AF20" i="7"/>
  <c r="AF21" i="7" s="1"/>
  <c r="AG22" i="12"/>
  <c r="AG23" i="12" s="1"/>
  <c r="AG9" i="12" s="1"/>
  <c r="AG14" i="12" s="1"/>
  <c r="AO11" i="12"/>
  <c r="AP10" i="12"/>
  <c r="AH20" i="12"/>
  <c r="AH21" i="12" s="1"/>
  <c r="AI19" i="12" s="1"/>
  <c r="AR10" i="23"/>
  <c r="AR11" i="23" s="1"/>
  <c r="AS11" i="23" s="1"/>
  <c r="AT11" i="23" s="1"/>
  <c r="AU11" i="23" s="1"/>
  <c r="AV11" i="23" s="1"/>
  <c r="AW11" i="23" s="1"/>
  <c r="AX11" i="23" s="1"/>
  <c r="AQ11" i="23"/>
  <c r="AD20" i="23"/>
  <c r="AD21" i="23" s="1"/>
  <c r="AE67" i="8"/>
  <c r="AD70" i="8"/>
  <c r="AD71" i="8" s="1"/>
  <c r="AD57" i="8" s="1"/>
  <c r="AD62" i="8" s="1"/>
  <c r="AQ58" i="8"/>
  <c r="AP59" i="8"/>
  <c r="AC19" i="22"/>
  <c r="AB22" i="22"/>
  <c r="AB23" i="22" s="1"/>
  <c r="AB9" i="22" s="1"/>
  <c r="AB14" i="22" s="1"/>
  <c r="AR10" i="22"/>
  <c r="AQ11" i="22"/>
  <c r="AK20" i="14"/>
  <c r="AK21" i="14" s="1"/>
  <c r="AJ22" i="14"/>
  <c r="AJ23" i="14" s="1"/>
  <c r="AJ9" i="14" s="1"/>
  <c r="AJ14" i="14" s="1"/>
  <c r="AR20" i="8"/>
  <c r="AR21" i="8" s="1"/>
  <c r="AS19" i="8" s="1"/>
  <c r="AR22" i="8"/>
  <c r="AR23" i="8" s="1"/>
  <c r="AR9" i="8" s="1"/>
  <c r="AR14" i="8" s="1"/>
  <c r="AJ20" i="9"/>
  <c r="AJ21" i="9" s="1"/>
  <c r="AW44" i="8"/>
  <c r="AW45" i="8" s="1"/>
  <c r="AE43" i="9"/>
  <c r="AD46" i="9"/>
  <c r="AD47" i="9" s="1"/>
  <c r="AD33" i="9" s="1"/>
  <c r="AD38" i="9" s="1"/>
  <c r="AD46" i="7"/>
  <c r="AD47" i="7" s="1"/>
  <c r="AD33" i="7" s="1"/>
  <c r="AD38" i="7" s="1"/>
  <c r="AE44" i="7"/>
  <c r="AE45" i="7" s="1"/>
  <c r="AE20" i="4"/>
  <c r="AE21" i="4" s="1"/>
  <c r="AF19" i="4" s="1"/>
  <c r="AE20" i="3"/>
  <c r="AE21" i="3" s="1"/>
  <c r="AF19" i="3" s="1"/>
  <c r="AS24" i="5" l="1"/>
  <c r="AS25" i="5" s="1"/>
  <c r="AV91" i="9"/>
  <c r="AU94" i="9"/>
  <c r="AU95" i="9" s="1"/>
  <c r="AU81" i="9" s="1"/>
  <c r="AU86" i="9" s="1"/>
  <c r="AU88" i="4"/>
  <c r="AT91" i="4"/>
  <c r="AT92" i="4" s="1"/>
  <c r="AT78" i="4" s="1"/>
  <c r="AT83" i="4" s="1"/>
  <c r="AP64" i="4"/>
  <c r="AP65" i="4" s="1"/>
  <c r="AK44" i="14"/>
  <c r="AK45" i="14" s="1"/>
  <c r="AM41" i="20"/>
  <c r="AL44" i="20"/>
  <c r="AL45" i="20" s="1"/>
  <c r="AL31" i="20" s="1"/>
  <c r="AL36" i="20" s="1"/>
  <c r="AM41" i="2"/>
  <c r="AL44" i="2"/>
  <c r="AL45" i="2" s="1"/>
  <c r="AL31" i="2" s="1"/>
  <c r="AL36" i="2" s="1"/>
  <c r="AM68" i="9"/>
  <c r="AM69" i="9" s="1"/>
  <c r="AM41" i="4"/>
  <c r="AL44" i="4"/>
  <c r="AL45" i="4" s="1"/>
  <c r="AL31" i="4" s="1"/>
  <c r="AL36" i="4" s="1"/>
  <c r="AE22" i="3"/>
  <c r="AE23" i="3" s="1"/>
  <c r="AE9" i="3" s="1"/>
  <c r="AE14" i="3" s="1"/>
  <c r="AE41" i="3"/>
  <c r="AE42" i="3" s="1"/>
  <c r="AO35" i="7"/>
  <c r="AP34" i="7"/>
  <c r="AO11" i="7"/>
  <c r="AP10" i="7"/>
  <c r="AG19" i="7"/>
  <c r="AF22" i="7"/>
  <c r="AF23" i="7" s="1"/>
  <c r="AF9" i="7" s="1"/>
  <c r="AF14" i="7" s="1"/>
  <c r="AF43" i="7"/>
  <c r="AF44" i="7" s="1"/>
  <c r="AF45" i="7" s="1"/>
  <c r="AE46" i="7"/>
  <c r="AE47" i="7" s="1"/>
  <c r="AE33" i="7" s="1"/>
  <c r="AE38" i="7" s="1"/>
  <c r="AQ10" i="12"/>
  <c r="AP11" i="12"/>
  <c r="AI20" i="12"/>
  <c r="AI21" i="12" s="1"/>
  <c r="AJ19" i="12" s="1"/>
  <c r="AH22" i="12"/>
  <c r="AH23" i="12" s="1"/>
  <c r="AH9" i="12" s="1"/>
  <c r="AH14" i="12" s="1"/>
  <c r="AE19" i="23"/>
  <c r="AD22" i="23"/>
  <c r="AD23" i="23" s="1"/>
  <c r="AD9" i="23" s="1"/>
  <c r="AD14" i="23" s="1"/>
  <c r="AQ59" i="8"/>
  <c r="AR58" i="8"/>
  <c r="AR59" i="8" s="1"/>
  <c r="AS59" i="8" s="1"/>
  <c r="AT59" i="8" s="1"/>
  <c r="AU59" i="8" s="1"/>
  <c r="AV59" i="8" s="1"/>
  <c r="AW59" i="8" s="1"/>
  <c r="AX59" i="8" s="1"/>
  <c r="AY59" i="8" s="1"/>
  <c r="AZ59" i="8" s="1"/>
  <c r="BA59" i="8" s="1"/>
  <c r="BB59" i="8" s="1"/>
  <c r="BC59" i="8" s="1"/>
  <c r="BD59" i="8" s="1"/>
  <c r="BE59" i="8" s="1"/>
  <c r="BF59" i="8" s="1"/>
  <c r="BG59" i="8" s="1"/>
  <c r="BH59" i="8" s="1"/>
  <c r="BI59" i="8" s="1"/>
  <c r="BJ59" i="8" s="1"/>
  <c r="BK59" i="8" s="1"/>
  <c r="AE68" i="8"/>
  <c r="AE69" i="8" s="1"/>
  <c r="AR11" i="22"/>
  <c r="AS11" i="22" s="1"/>
  <c r="AT11" i="22" s="1"/>
  <c r="AU11" i="22" s="1"/>
  <c r="AV11" i="22" s="1"/>
  <c r="AW11" i="22" s="1"/>
  <c r="AX11" i="22" s="1"/>
  <c r="AC20" i="22"/>
  <c r="AC21" i="22" s="1"/>
  <c r="AL19" i="14"/>
  <c r="AK22" i="14"/>
  <c r="AK23" i="14" s="1"/>
  <c r="AK9" i="14" s="1"/>
  <c r="AK14" i="14" s="1"/>
  <c r="AS20" i="8"/>
  <c r="AS21" i="8"/>
  <c r="AT19" i="8" s="1"/>
  <c r="AS22" i="8"/>
  <c r="AS23" i="8" s="1"/>
  <c r="AS9" i="8" s="1"/>
  <c r="AS14" i="8" s="1"/>
  <c r="AK19" i="9"/>
  <c r="AJ22" i="9"/>
  <c r="AJ23" i="9" s="1"/>
  <c r="AJ9" i="9" s="1"/>
  <c r="AJ14" i="9" s="1"/>
  <c r="AX43" i="8"/>
  <c r="AW46" i="8"/>
  <c r="AW47" i="8" s="1"/>
  <c r="AW33" i="8" s="1"/>
  <c r="AW38" i="8" s="1"/>
  <c r="AF20" i="4"/>
  <c r="AF21" i="4" s="1"/>
  <c r="AF20" i="3"/>
  <c r="AF21" i="3" s="1"/>
  <c r="AE22" i="4"/>
  <c r="AE23" i="4" s="1"/>
  <c r="AE9" i="4" s="1"/>
  <c r="AE14" i="4" s="1"/>
  <c r="AE44" i="9"/>
  <c r="AE45" i="9" s="1"/>
  <c r="AT23" i="5" l="1"/>
  <c r="AS26" i="5"/>
  <c r="AS27" i="5" s="1"/>
  <c r="AS13" i="5" s="1"/>
  <c r="AS18" i="5" s="1"/>
  <c r="AV92" i="9"/>
  <c r="AV93" i="9" s="1"/>
  <c r="AU89" i="4"/>
  <c r="AU90" i="4" s="1"/>
  <c r="AQ63" i="4"/>
  <c r="AP66" i="4"/>
  <c r="AP67" i="4" s="1"/>
  <c r="AP53" i="4" s="1"/>
  <c r="AP58" i="4" s="1"/>
  <c r="AL43" i="14"/>
  <c r="AK46" i="14"/>
  <c r="AK47" i="14" s="1"/>
  <c r="AK33" i="14" s="1"/>
  <c r="AK38" i="14" s="1"/>
  <c r="AM42" i="20"/>
  <c r="AM43" i="20" s="1"/>
  <c r="AM42" i="2"/>
  <c r="AM43" i="2" s="1"/>
  <c r="AN67" i="9"/>
  <c r="AM70" i="9"/>
  <c r="AM71" i="9" s="1"/>
  <c r="AM57" i="9" s="1"/>
  <c r="AM62" i="9" s="1"/>
  <c r="AM42" i="4"/>
  <c r="AM43" i="4" s="1"/>
  <c r="AF40" i="3"/>
  <c r="AE43" i="3"/>
  <c r="AE44" i="3" s="1"/>
  <c r="AE30" i="3" s="1"/>
  <c r="AE35" i="3" s="1"/>
  <c r="AP11" i="7"/>
  <c r="AQ10" i="7"/>
  <c r="AQ34" i="7"/>
  <c r="AP35" i="7"/>
  <c r="AG20" i="7"/>
  <c r="AG21" i="7" s="1"/>
  <c r="AJ20" i="12"/>
  <c r="AJ21" i="12" s="1"/>
  <c r="AK19" i="12" s="1"/>
  <c r="AI22" i="12"/>
  <c r="AI23" i="12" s="1"/>
  <c r="AI9" i="12" s="1"/>
  <c r="AI14" i="12" s="1"/>
  <c r="AQ11" i="12"/>
  <c r="AR10" i="12"/>
  <c r="AE20" i="23"/>
  <c r="AE21" i="23" s="1"/>
  <c r="AF19" i="23" s="1"/>
  <c r="AF67" i="8"/>
  <c r="AE70" i="8"/>
  <c r="AE71" i="8" s="1"/>
  <c r="AE57" i="8" s="1"/>
  <c r="AE62" i="8" s="1"/>
  <c r="AD19" i="22"/>
  <c r="AC22" i="22"/>
  <c r="AC23" i="22" s="1"/>
  <c r="AC9" i="22" s="1"/>
  <c r="AC14" i="22" s="1"/>
  <c r="AL20" i="14"/>
  <c r="AL21" i="14" s="1"/>
  <c r="AT20" i="8"/>
  <c r="AT21" i="8" s="1"/>
  <c r="AU19" i="8" s="1"/>
  <c r="AU20" i="8" s="1"/>
  <c r="AU21" i="8" s="1"/>
  <c r="AV19" i="8" s="1"/>
  <c r="AU22" i="8"/>
  <c r="AU23" i="8" s="1"/>
  <c r="AU9" i="8" s="1"/>
  <c r="AU14" i="8" s="1"/>
  <c r="AK20" i="9"/>
  <c r="AK21" i="9" s="1"/>
  <c r="AX44" i="8"/>
  <c r="AX45" i="8" s="1"/>
  <c r="AF43" i="9"/>
  <c r="AE46" i="9"/>
  <c r="AE47" i="9" s="1"/>
  <c r="AE33" i="9" s="1"/>
  <c r="AE38" i="9" s="1"/>
  <c r="AG19" i="3"/>
  <c r="AF22" i="3"/>
  <c r="AF23" i="3" s="1"/>
  <c r="AF9" i="3" s="1"/>
  <c r="AF14" i="3" s="1"/>
  <c r="AG43" i="7"/>
  <c r="AF46" i="7"/>
  <c r="AF47" i="7" s="1"/>
  <c r="AF33" i="7" s="1"/>
  <c r="AF38" i="7" s="1"/>
  <c r="AG19" i="4"/>
  <c r="AF22" i="4"/>
  <c r="AF23" i="4" s="1"/>
  <c r="AF9" i="4" s="1"/>
  <c r="AF14" i="4" s="1"/>
  <c r="AT24" i="5" l="1"/>
  <c r="AT25" i="5" s="1"/>
  <c r="AW91" i="9"/>
  <c r="AV94" i="9"/>
  <c r="AV95" i="9" s="1"/>
  <c r="AV81" i="9" s="1"/>
  <c r="AV86" i="9" s="1"/>
  <c r="AV88" i="4"/>
  <c r="AV89" i="4" s="1"/>
  <c r="AV90" i="4" s="1"/>
  <c r="AU91" i="4"/>
  <c r="AU92" i="4" s="1"/>
  <c r="AU78" i="4" s="1"/>
  <c r="AU83" i="4" s="1"/>
  <c r="AQ64" i="4"/>
  <c r="AQ65" i="4"/>
  <c r="AR63" i="4" s="1"/>
  <c r="AL44" i="14"/>
  <c r="AL45" i="14" s="1"/>
  <c r="AN41" i="20"/>
  <c r="AM44" i="20"/>
  <c r="AM45" i="20" s="1"/>
  <c r="AM31" i="20" s="1"/>
  <c r="AM36" i="20" s="1"/>
  <c r="AN41" i="2"/>
  <c r="AM44" i="2"/>
  <c r="AM45" i="2" s="1"/>
  <c r="AM31" i="2" s="1"/>
  <c r="AM36" i="2" s="1"/>
  <c r="AN68" i="9"/>
  <c r="AN69" i="9" s="1"/>
  <c r="AN41" i="4"/>
  <c r="AM44" i="4"/>
  <c r="AM45" i="4" s="1"/>
  <c r="AM31" i="4" s="1"/>
  <c r="AM36" i="4" s="1"/>
  <c r="AF41" i="3"/>
  <c r="AF42" i="3" s="1"/>
  <c r="AR34" i="7"/>
  <c r="AQ35" i="7"/>
  <c r="AQ11" i="7"/>
  <c r="AR10" i="7"/>
  <c r="AR11" i="7" s="1"/>
  <c r="AS11" i="7" s="1"/>
  <c r="AT11" i="7" s="1"/>
  <c r="AU11" i="7" s="1"/>
  <c r="AV11" i="7" s="1"/>
  <c r="AW11" i="7" s="1"/>
  <c r="AX11" i="7" s="1"/>
  <c r="AY11" i="7" s="1"/>
  <c r="AZ11" i="7" s="1"/>
  <c r="BA11" i="7" s="1"/>
  <c r="BB11" i="7" s="1"/>
  <c r="BC11" i="7" s="1"/>
  <c r="BD11" i="7" s="1"/>
  <c r="AH19" i="7"/>
  <c r="AG22" i="7"/>
  <c r="AG23" i="7" s="1"/>
  <c r="AG9" i="7" s="1"/>
  <c r="AG14" i="7" s="1"/>
  <c r="AJ22" i="12"/>
  <c r="AJ23" i="12" s="1"/>
  <c r="AJ9" i="12" s="1"/>
  <c r="AJ14" i="12" s="1"/>
  <c r="AR11" i="12"/>
  <c r="AS11" i="12" s="1"/>
  <c r="AT11" i="12" s="1"/>
  <c r="AU11" i="12" s="1"/>
  <c r="AV11" i="12" s="1"/>
  <c r="AW11" i="12" s="1"/>
  <c r="AX11" i="12" s="1"/>
  <c r="AK20" i="12"/>
  <c r="AK21" i="12" s="1"/>
  <c r="AL19" i="12" s="1"/>
  <c r="AF20" i="23"/>
  <c r="AF21" i="23" s="1"/>
  <c r="AG19" i="23" s="1"/>
  <c r="AE22" i="23"/>
  <c r="AE23" i="23" s="1"/>
  <c r="AE9" i="23" s="1"/>
  <c r="AE14" i="23" s="1"/>
  <c r="AF68" i="8"/>
  <c r="AF69" i="8" s="1"/>
  <c r="AD20" i="22"/>
  <c r="AD21" i="22" s="1"/>
  <c r="AM19" i="14"/>
  <c r="AL22" i="14"/>
  <c r="AL23" i="14" s="1"/>
  <c r="AL9" i="14" s="1"/>
  <c r="AL14" i="14" s="1"/>
  <c r="AT22" i="8"/>
  <c r="AT23" i="8" s="1"/>
  <c r="AT9" i="8" s="1"/>
  <c r="AT14" i="8" s="1"/>
  <c r="AV20" i="8"/>
  <c r="AV21" i="8" s="1"/>
  <c r="AL19" i="9"/>
  <c r="AK22" i="9"/>
  <c r="AK23" i="9" s="1"/>
  <c r="AK9" i="9" s="1"/>
  <c r="AK14" i="9" s="1"/>
  <c r="AY43" i="8"/>
  <c r="AX46" i="8"/>
  <c r="AX47" i="8" s="1"/>
  <c r="AX33" i="8" s="1"/>
  <c r="AX38" i="8" s="1"/>
  <c r="AG44" i="7"/>
  <c r="AG45" i="7" s="1"/>
  <c r="AG20" i="3"/>
  <c r="AG21" i="3" s="1"/>
  <c r="AG20" i="4"/>
  <c r="AG21" i="4" s="1"/>
  <c r="AF44" i="9"/>
  <c r="AF45" i="9"/>
  <c r="AG43" i="9" s="1"/>
  <c r="AU23" i="5" l="1"/>
  <c r="AT26" i="5"/>
  <c r="AT27" i="5" s="1"/>
  <c r="AT13" i="5" s="1"/>
  <c r="AT18" i="5" s="1"/>
  <c r="AW92" i="9"/>
  <c r="AW93" i="9" s="1"/>
  <c r="AW88" i="4"/>
  <c r="AV91" i="4"/>
  <c r="AV92" i="4" s="1"/>
  <c r="AV78" i="4" s="1"/>
  <c r="AV83" i="4" s="1"/>
  <c r="AQ66" i="4"/>
  <c r="AQ67" i="4" s="1"/>
  <c r="AQ53" i="4" s="1"/>
  <c r="AQ58" i="4" s="1"/>
  <c r="AR64" i="4"/>
  <c r="AR66" i="4"/>
  <c r="AR67" i="4" s="1"/>
  <c r="AR53" i="4" s="1"/>
  <c r="AR58" i="4" s="1"/>
  <c r="AR65" i="4"/>
  <c r="AS63" i="4" s="1"/>
  <c r="AM43" i="14"/>
  <c r="AL46" i="14"/>
  <c r="AL47" i="14" s="1"/>
  <c r="AL33" i="14" s="1"/>
  <c r="AL38" i="14" s="1"/>
  <c r="AN42" i="20"/>
  <c r="AN43" i="20" s="1"/>
  <c r="AN42" i="2"/>
  <c r="AN43" i="2" s="1"/>
  <c r="AO67" i="9"/>
  <c r="AN70" i="9"/>
  <c r="AN71" i="9" s="1"/>
  <c r="AN57" i="9" s="1"/>
  <c r="AN62" i="9" s="1"/>
  <c r="AN42" i="4"/>
  <c r="AN43" i="4" s="1"/>
  <c r="AG40" i="3"/>
  <c r="AF43" i="3"/>
  <c r="AF44" i="3" s="1"/>
  <c r="AF30" i="3" s="1"/>
  <c r="AF35" i="3" s="1"/>
  <c r="AR35" i="7"/>
  <c r="AS35" i="7" s="1"/>
  <c r="AT35" i="7" s="1"/>
  <c r="AU35" i="7" s="1"/>
  <c r="AV35" i="7" s="1"/>
  <c r="AW35" i="7" s="1"/>
  <c r="AX35" i="7" s="1"/>
  <c r="AY35" i="7" s="1"/>
  <c r="AZ35" i="7" s="1"/>
  <c r="BA35" i="7" s="1"/>
  <c r="BB35" i="7" s="1"/>
  <c r="BC35" i="7" s="1"/>
  <c r="BD35" i="7" s="1"/>
  <c r="AH43" i="7"/>
  <c r="AG46" i="7"/>
  <c r="AG47" i="7" s="1"/>
  <c r="AG33" i="7" s="1"/>
  <c r="AG38" i="7" s="1"/>
  <c r="AH20" i="7"/>
  <c r="AH21" i="7" s="1"/>
  <c r="AK22" i="12"/>
  <c r="AK23" i="12" s="1"/>
  <c r="AK9" i="12" s="1"/>
  <c r="AK14" i="12" s="1"/>
  <c r="AL20" i="12"/>
  <c r="AL21" i="12" s="1"/>
  <c r="AM19" i="12" s="1"/>
  <c r="AG20" i="23"/>
  <c r="AG21" i="23"/>
  <c r="AH19" i="23" s="1"/>
  <c r="AF22" i="23"/>
  <c r="AF23" i="23" s="1"/>
  <c r="AF9" i="23" s="1"/>
  <c r="AF14" i="23" s="1"/>
  <c r="AG67" i="8"/>
  <c r="AF70" i="8"/>
  <c r="AF71" i="8" s="1"/>
  <c r="AF57" i="8" s="1"/>
  <c r="AF62" i="8" s="1"/>
  <c r="AE19" i="22"/>
  <c r="AD22" i="22"/>
  <c r="AD23" i="22" s="1"/>
  <c r="AD9" i="22" s="1"/>
  <c r="AD14" i="22" s="1"/>
  <c r="AM20" i="14"/>
  <c r="AM21" i="14" s="1"/>
  <c r="AW19" i="8"/>
  <c r="AV22" i="8"/>
  <c r="AV23" i="8" s="1"/>
  <c r="AV9" i="8" s="1"/>
  <c r="AV14" i="8" s="1"/>
  <c r="AL20" i="9"/>
  <c r="AL21" i="9" s="1"/>
  <c r="AY44" i="8"/>
  <c r="AY45" i="8" s="1"/>
  <c r="AH19" i="4"/>
  <c r="AG22" i="4"/>
  <c r="AG23" i="4" s="1"/>
  <c r="AG9" i="4" s="1"/>
  <c r="AG14" i="4" s="1"/>
  <c r="AH19" i="3"/>
  <c r="AG22" i="3"/>
  <c r="AG23" i="3" s="1"/>
  <c r="AG9" i="3" s="1"/>
  <c r="AG14" i="3" s="1"/>
  <c r="AG44" i="9"/>
  <c r="AG45" i="9" s="1"/>
  <c r="AH44" i="7"/>
  <c r="AH45" i="7" s="1"/>
  <c r="AF46" i="9"/>
  <c r="AF47" i="9" s="1"/>
  <c r="AF33" i="9" s="1"/>
  <c r="AF38" i="9" s="1"/>
  <c r="AU24" i="5" l="1"/>
  <c r="AU25" i="5" s="1"/>
  <c r="AX91" i="9"/>
  <c r="AW94" i="9"/>
  <c r="AW95" i="9" s="1"/>
  <c r="AW81" i="9" s="1"/>
  <c r="AW86" i="9" s="1"/>
  <c r="AW89" i="4"/>
  <c r="AW90" i="4" s="1"/>
  <c r="AS64" i="4"/>
  <c r="AS65" i="4"/>
  <c r="AT63" i="4" s="1"/>
  <c r="AM44" i="14"/>
  <c r="AM45" i="14" s="1"/>
  <c r="AO41" i="20"/>
  <c r="AN44" i="20"/>
  <c r="AN45" i="20" s="1"/>
  <c r="AN31" i="20" s="1"/>
  <c r="AN36" i="20" s="1"/>
  <c r="AO41" i="2"/>
  <c r="AN44" i="2"/>
  <c r="AN45" i="2" s="1"/>
  <c r="AN31" i="2" s="1"/>
  <c r="AN36" i="2" s="1"/>
  <c r="AO68" i="9"/>
  <c r="AO69" i="9" s="1"/>
  <c r="AP67" i="9" s="1"/>
  <c r="AO41" i="4"/>
  <c r="AN44" i="4"/>
  <c r="AN45" i="4" s="1"/>
  <c r="AN31" i="4" s="1"/>
  <c r="AN36" i="4" s="1"/>
  <c r="AG41" i="3"/>
  <c r="AG42" i="3" s="1"/>
  <c r="AH40" i="3" s="1"/>
  <c r="AI19" i="7"/>
  <c r="AH22" i="7"/>
  <c r="AH23" i="7" s="1"/>
  <c r="AH9" i="7" s="1"/>
  <c r="AH14" i="7" s="1"/>
  <c r="AL22" i="12"/>
  <c r="AL23" i="12" s="1"/>
  <c r="AL9" i="12" s="1"/>
  <c r="AL14" i="12" s="1"/>
  <c r="AM20" i="12"/>
  <c r="AM21" i="12" s="1"/>
  <c r="AN19" i="12" s="1"/>
  <c r="AH20" i="23"/>
  <c r="AH21" i="23" s="1"/>
  <c r="AG22" i="23"/>
  <c r="AG23" i="23" s="1"/>
  <c r="AG9" i="23" s="1"/>
  <c r="AG14" i="23" s="1"/>
  <c r="AG68" i="8"/>
  <c r="AG69" i="8" s="1"/>
  <c r="AE20" i="22"/>
  <c r="AE21" i="22" s="1"/>
  <c r="AN19" i="14"/>
  <c r="AM22" i="14"/>
  <c r="AM23" i="14" s="1"/>
  <c r="AM9" i="14" s="1"/>
  <c r="AM14" i="14" s="1"/>
  <c r="AW20" i="8"/>
  <c r="AW21" i="8" s="1"/>
  <c r="AM19" i="9"/>
  <c r="AL22" i="9"/>
  <c r="AL23" i="9" s="1"/>
  <c r="AL9" i="9" s="1"/>
  <c r="AL14" i="9" s="1"/>
  <c r="AZ43" i="8"/>
  <c r="AY46" i="8"/>
  <c r="AY47" i="8" s="1"/>
  <c r="AY33" i="8" s="1"/>
  <c r="AY38" i="8" s="1"/>
  <c r="AI43" i="7"/>
  <c r="AH46" i="7"/>
  <c r="AH47" i="7" s="1"/>
  <c r="AH33" i="7" s="1"/>
  <c r="AH38" i="7" s="1"/>
  <c r="AH43" i="9"/>
  <c r="AG46" i="9"/>
  <c r="AG47" i="9" s="1"/>
  <c r="AG33" i="9" s="1"/>
  <c r="AG38" i="9" s="1"/>
  <c r="AH20" i="3"/>
  <c r="AH21" i="3" s="1"/>
  <c r="AH20" i="4"/>
  <c r="AH21" i="4" s="1"/>
  <c r="AV23" i="5" l="1"/>
  <c r="AU26" i="5"/>
  <c r="AU27" i="5" s="1"/>
  <c r="AU13" i="5" s="1"/>
  <c r="AU18" i="5" s="1"/>
  <c r="AX92" i="9"/>
  <c r="AX93" i="9" s="1"/>
  <c r="AY91" i="9" s="1"/>
  <c r="AX88" i="4"/>
  <c r="AW91" i="4"/>
  <c r="AW92" i="4" s="1"/>
  <c r="AW78" i="4" s="1"/>
  <c r="AW83" i="4" s="1"/>
  <c r="AT64" i="4"/>
  <c r="AT65" i="4" s="1"/>
  <c r="AS66" i="4"/>
  <c r="AS67" i="4" s="1"/>
  <c r="AS53" i="4" s="1"/>
  <c r="AS58" i="4" s="1"/>
  <c r="AN43" i="14"/>
  <c r="AM46" i="14"/>
  <c r="AM47" i="14" s="1"/>
  <c r="AM33" i="14" s="1"/>
  <c r="AM38" i="14" s="1"/>
  <c r="AO42" i="20"/>
  <c r="AO43" i="20" s="1"/>
  <c r="AO42" i="2"/>
  <c r="AO43" i="2" s="1"/>
  <c r="AP68" i="9"/>
  <c r="AP69" i="9" s="1"/>
  <c r="AO70" i="9"/>
  <c r="AO71" i="9" s="1"/>
  <c r="AO57" i="9" s="1"/>
  <c r="AO62" i="9" s="1"/>
  <c r="AO42" i="4"/>
  <c r="AO43" i="4" s="1"/>
  <c r="AP41" i="4" s="1"/>
  <c r="AI19" i="3"/>
  <c r="AI20" i="3" s="1"/>
  <c r="AI21" i="3" s="1"/>
  <c r="AH22" i="3"/>
  <c r="AH23" i="3" s="1"/>
  <c r="AH9" i="3" s="1"/>
  <c r="AH14" i="3" s="1"/>
  <c r="AH41" i="3"/>
  <c r="AH42" i="3" s="1"/>
  <c r="AI40" i="3" s="1"/>
  <c r="AG43" i="3"/>
  <c r="AG44" i="3" s="1"/>
  <c r="AG30" i="3" s="1"/>
  <c r="AG35" i="3" s="1"/>
  <c r="AI20" i="7"/>
  <c r="AI21" i="7"/>
  <c r="AJ19" i="7" s="1"/>
  <c r="AN20" i="12"/>
  <c r="AN21" i="12" s="1"/>
  <c r="AO19" i="12" s="1"/>
  <c r="AM22" i="12"/>
  <c r="AM23" i="12" s="1"/>
  <c r="AM9" i="12" s="1"/>
  <c r="AM14" i="12" s="1"/>
  <c r="AI19" i="23"/>
  <c r="AH22" i="23"/>
  <c r="AH23" i="23" s="1"/>
  <c r="AH9" i="23" s="1"/>
  <c r="AH14" i="23" s="1"/>
  <c r="AH67" i="8"/>
  <c r="AG70" i="8"/>
  <c r="AG71" i="8" s="1"/>
  <c r="AG57" i="8" s="1"/>
  <c r="AG62" i="8" s="1"/>
  <c r="AF19" i="22"/>
  <c r="AE22" i="22"/>
  <c r="AE23" i="22" s="1"/>
  <c r="AE9" i="22" s="1"/>
  <c r="AE14" i="22" s="1"/>
  <c r="AN20" i="14"/>
  <c r="AN21" i="14" s="1"/>
  <c r="AX19" i="8"/>
  <c r="AW22" i="8"/>
  <c r="AW23" i="8" s="1"/>
  <c r="AW9" i="8" s="1"/>
  <c r="AW14" i="8" s="1"/>
  <c r="AM20" i="9"/>
  <c r="AM21" i="9" s="1"/>
  <c r="AZ44" i="8"/>
  <c r="AZ45" i="8" s="1"/>
  <c r="AI19" i="4"/>
  <c r="AH22" i="4"/>
  <c r="AH23" i="4" s="1"/>
  <c r="AH9" i="4" s="1"/>
  <c r="AH14" i="4" s="1"/>
  <c r="AH44" i="9"/>
  <c r="AH45" i="9" s="1"/>
  <c r="AI44" i="7"/>
  <c r="AI45" i="7" s="1"/>
  <c r="AJ43" i="7" s="1"/>
  <c r="AV24" i="5" l="1"/>
  <c r="AV25" i="5" s="1"/>
  <c r="AY92" i="9"/>
  <c r="AY93" i="9" s="1"/>
  <c r="AX94" i="9"/>
  <c r="AX95" i="9" s="1"/>
  <c r="AX81" i="9" s="1"/>
  <c r="AX86" i="9" s="1"/>
  <c r="AX89" i="4"/>
  <c r="AX90" i="4" s="1"/>
  <c r="AU63" i="4"/>
  <c r="AT66" i="4"/>
  <c r="AT67" i="4" s="1"/>
  <c r="AT53" i="4" s="1"/>
  <c r="AT58" i="4" s="1"/>
  <c r="AN44" i="14"/>
  <c r="AN45" i="14" s="1"/>
  <c r="AP41" i="20"/>
  <c r="AP42" i="20" s="1"/>
  <c r="AP43" i="20" s="1"/>
  <c r="AO44" i="20"/>
  <c r="AO45" i="20" s="1"/>
  <c r="AO31" i="20" s="1"/>
  <c r="AO36" i="20" s="1"/>
  <c r="AP41" i="2"/>
  <c r="AO44" i="2"/>
  <c r="AO45" i="2" s="1"/>
  <c r="AO31" i="2" s="1"/>
  <c r="AO36" i="2" s="1"/>
  <c r="AQ67" i="9"/>
  <c r="AP70" i="9"/>
  <c r="AP71" i="9" s="1"/>
  <c r="AP57" i="9" s="1"/>
  <c r="AP62" i="9" s="1"/>
  <c r="AP42" i="4"/>
  <c r="AP43" i="4" s="1"/>
  <c r="AO44" i="4"/>
  <c r="AO45" i="4" s="1"/>
  <c r="AO31" i="4" s="1"/>
  <c r="AO36" i="4" s="1"/>
  <c r="AI41" i="3"/>
  <c r="AI42" i="3" s="1"/>
  <c r="AJ40" i="3" s="1"/>
  <c r="AH43" i="3"/>
  <c r="AH44" i="3" s="1"/>
  <c r="AH30" i="3" s="1"/>
  <c r="AH35" i="3" s="1"/>
  <c r="AI22" i="7"/>
  <c r="AI23" i="7" s="1"/>
  <c r="AI9" i="7" s="1"/>
  <c r="AI14" i="7" s="1"/>
  <c r="AJ20" i="7"/>
  <c r="AJ21" i="7" s="1"/>
  <c r="AN22" i="12"/>
  <c r="AN23" i="12" s="1"/>
  <c r="AN9" i="12" s="1"/>
  <c r="AN14" i="12" s="1"/>
  <c r="AO20" i="12"/>
  <c r="AO21" i="12" s="1"/>
  <c r="AP19" i="12" s="1"/>
  <c r="AO22" i="12"/>
  <c r="AO23" i="12" s="1"/>
  <c r="AO9" i="12" s="1"/>
  <c r="AO14" i="12" s="1"/>
  <c r="AI20" i="23"/>
  <c r="AI21" i="23" s="1"/>
  <c r="AJ19" i="23" s="1"/>
  <c r="AH68" i="8"/>
  <c r="AH69" i="8" s="1"/>
  <c r="AI67" i="8" s="1"/>
  <c r="AF20" i="22"/>
  <c r="AF21" i="22" s="1"/>
  <c r="AG19" i="22" s="1"/>
  <c r="AO19" i="14"/>
  <c r="AN22" i="14"/>
  <c r="AN23" i="14" s="1"/>
  <c r="AN9" i="14" s="1"/>
  <c r="AN14" i="14" s="1"/>
  <c r="AX20" i="8"/>
  <c r="AX21" i="8" s="1"/>
  <c r="AY19" i="8" s="1"/>
  <c r="AN19" i="9"/>
  <c r="AM22" i="9"/>
  <c r="AM23" i="9" s="1"/>
  <c r="AM9" i="9" s="1"/>
  <c r="AM14" i="9" s="1"/>
  <c r="BA43" i="8"/>
  <c r="AZ46" i="8"/>
  <c r="AZ47" i="8" s="1"/>
  <c r="AZ33" i="8" s="1"/>
  <c r="AZ38" i="8" s="1"/>
  <c r="AJ19" i="3"/>
  <c r="AI22" i="3"/>
  <c r="AI23" i="3" s="1"/>
  <c r="AI9" i="3" s="1"/>
  <c r="AI14" i="3" s="1"/>
  <c r="AI43" i="9"/>
  <c r="AH46" i="9"/>
  <c r="AH47" i="9" s="1"/>
  <c r="AH33" i="9" s="1"/>
  <c r="AH38" i="9" s="1"/>
  <c r="AJ44" i="7"/>
  <c r="AJ45" i="7" s="1"/>
  <c r="AK43" i="7" s="1"/>
  <c r="AI46" i="7"/>
  <c r="AI47" i="7" s="1"/>
  <c r="AI33" i="7" s="1"/>
  <c r="AI38" i="7" s="1"/>
  <c r="AI20" i="4"/>
  <c r="AI21" i="4"/>
  <c r="AJ19" i="4" s="1"/>
  <c r="AI22" i="4"/>
  <c r="AI23" i="4" s="1"/>
  <c r="AI9" i="4" s="1"/>
  <c r="AI14" i="4" s="1"/>
  <c r="AW23" i="5" l="1"/>
  <c r="AV26" i="5"/>
  <c r="AV27" i="5" s="1"/>
  <c r="AV13" i="5" s="1"/>
  <c r="AV18" i="5" s="1"/>
  <c r="AZ91" i="9"/>
  <c r="AY94" i="9"/>
  <c r="AY95" i="9" s="1"/>
  <c r="AY88" i="4"/>
  <c r="AX91" i="4"/>
  <c r="AX92" i="4" s="1"/>
  <c r="AX78" i="4" s="1"/>
  <c r="AX83" i="4" s="1"/>
  <c r="AU64" i="4"/>
  <c r="AU65" i="4"/>
  <c r="AV63" i="4" s="1"/>
  <c r="AU66" i="4"/>
  <c r="AU67" i="4" s="1"/>
  <c r="AU53" i="4" s="1"/>
  <c r="AU58" i="4" s="1"/>
  <c r="AO43" i="14"/>
  <c r="AN46" i="14"/>
  <c r="AN47" i="14" s="1"/>
  <c r="AN33" i="14" s="1"/>
  <c r="AN38" i="14" s="1"/>
  <c r="AQ41" i="20"/>
  <c r="AP44" i="20"/>
  <c r="AP45" i="20" s="1"/>
  <c r="AP31" i="20" s="1"/>
  <c r="AP36" i="20" s="1"/>
  <c r="AP42" i="2"/>
  <c r="AP43" i="2" s="1"/>
  <c r="AQ68" i="9"/>
  <c r="AQ69" i="9" s="1"/>
  <c r="AQ41" i="4"/>
  <c r="AP44" i="4"/>
  <c r="AP45" i="4" s="1"/>
  <c r="AP31" i="4" s="1"/>
  <c r="AP36" i="4" s="1"/>
  <c r="AJ41" i="3"/>
  <c r="AJ42" i="3" s="1"/>
  <c r="AI43" i="3"/>
  <c r="AI44" i="3" s="1"/>
  <c r="AI30" i="3" s="1"/>
  <c r="AI35" i="3" s="1"/>
  <c r="AK19" i="7"/>
  <c r="AJ22" i="7"/>
  <c r="AJ23" i="7" s="1"/>
  <c r="AJ9" i="7" s="1"/>
  <c r="AJ14" i="7" s="1"/>
  <c r="AP20" i="12"/>
  <c r="AP21" i="12" s="1"/>
  <c r="AQ19" i="12" s="1"/>
  <c r="AI22" i="23"/>
  <c r="AI23" i="23" s="1"/>
  <c r="AI9" i="23" s="1"/>
  <c r="AI14" i="23" s="1"/>
  <c r="AJ20" i="23"/>
  <c r="AJ21" i="23" s="1"/>
  <c r="AK19" i="23" s="1"/>
  <c r="AI68" i="8"/>
  <c r="AI69" i="8" s="1"/>
  <c r="AH70" i="8"/>
  <c r="AH71" i="8" s="1"/>
  <c r="AH57" i="8" s="1"/>
  <c r="AH62" i="8" s="1"/>
  <c r="AG20" i="22"/>
  <c r="AG21" i="22" s="1"/>
  <c r="AF22" i="22"/>
  <c r="AF23" i="22" s="1"/>
  <c r="AF9" i="22" s="1"/>
  <c r="AF14" i="22" s="1"/>
  <c r="AO20" i="14"/>
  <c r="AO21" i="14" s="1"/>
  <c r="AY20" i="8"/>
  <c r="AY21" i="8" s="1"/>
  <c r="AX22" i="8"/>
  <c r="AX23" i="8" s="1"/>
  <c r="AX9" i="8" s="1"/>
  <c r="AX14" i="8" s="1"/>
  <c r="AN20" i="9"/>
  <c r="AN21" i="9" s="1"/>
  <c r="BA44" i="8"/>
  <c r="BA45" i="8" s="1"/>
  <c r="AI44" i="9"/>
  <c r="AI45" i="9" s="1"/>
  <c r="AJ46" i="7"/>
  <c r="AJ47" i="7" s="1"/>
  <c r="AJ33" i="7" s="1"/>
  <c r="AJ38" i="7" s="1"/>
  <c r="AK44" i="7"/>
  <c r="AK45" i="7" s="1"/>
  <c r="AJ20" i="4"/>
  <c r="AJ21" i="4" s="1"/>
  <c r="AJ20" i="3"/>
  <c r="AJ21" i="3" s="1"/>
  <c r="AK19" i="3" s="1"/>
  <c r="AW24" i="5" l="1"/>
  <c r="AW25" i="5" s="1"/>
  <c r="AX23" i="5" s="1"/>
  <c r="AZ92" i="9"/>
  <c r="AZ93" i="9" s="1"/>
  <c r="AY89" i="4"/>
  <c r="AY90" i="4" s="1"/>
  <c r="AV64" i="4"/>
  <c r="AV65" i="4"/>
  <c r="AW63" i="4" s="1"/>
  <c r="AV66" i="4"/>
  <c r="AV67" i="4" s="1"/>
  <c r="AV53" i="4" s="1"/>
  <c r="AV58" i="4" s="1"/>
  <c r="AO44" i="14"/>
  <c r="AO45" i="14" s="1"/>
  <c r="AQ42" i="20"/>
  <c r="AQ43" i="20" s="1"/>
  <c r="AQ41" i="2"/>
  <c r="AP44" i="2"/>
  <c r="AP45" i="2" s="1"/>
  <c r="AP31" i="2" s="1"/>
  <c r="AP36" i="2" s="1"/>
  <c r="AR67" i="9"/>
  <c r="AQ70" i="9"/>
  <c r="AQ71" i="9" s="1"/>
  <c r="AQ57" i="9" s="1"/>
  <c r="AQ62" i="9" s="1"/>
  <c r="AQ42" i="4"/>
  <c r="AQ43" i="4"/>
  <c r="AR41" i="4" s="1"/>
  <c r="AJ22" i="3"/>
  <c r="AJ23" i="3" s="1"/>
  <c r="AJ9" i="3" s="1"/>
  <c r="AJ14" i="3" s="1"/>
  <c r="AK40" i="3"/>
  <c r="AJ43" i="3"/>
  <c r="AJ44" i="3" s="1"/>
  <c r="AJ30" i="3" s="1"/>
  <c r="AJ35" i="3" s="1"/>
  <c r="AK20" i="7"/>
  <c r="AK21" i="7" s="1"/>
  <c r="AP22" i="12"/>
  <c r="AP23" i="12" s="1"/>
  <c r="AP9" i="12" s="1"/>
  <c r="AP14" i="12" s="1"/>
  <c r="AQ20" i="12"/>
  <c r="AQ21" i="12" s="1"/>
  <c r="AK20" i="23"/>
  <c r="AK21" i="23" s="1"/>
  <c r="AL19" i="23" s="1"/>
  <c r="AJ22" i="23"/>
  <c r="AJ23" i="23" s="1"/>
  <c r="AJ9" i="23" s="1"/>
  <c r="AJ14" i="23" s="1"/>
  <c r="AJ67" i="8"/>
  <c r="AI70" i="8"/>
  <c r="AI71" i="8" s="1"/>
  <c r="AI57" i="8" s="1"/>
  <c r="AI62" i="8" s="1"/>
  <c r="AH19" i="22"/>
  <c r="AG22" i="22"/>
  <c r="AG23" i="22" s="1"/>
  <c r="AG9" i="22" s="1"/>
  <c r="AG14" i="22" s="1"/>
  <c r="AP19" i="14"/>
  <c r="AO22" i="14"/>
  <c r="AO23" i="14" s="1"/>
  <c r="AO9" i="14" s="1"/>
  <c r="AO14" i="14" s="1"/>
  <c r="AZ19" i="8"/>
  <c r="AY22" i="8"/>
  <c r="AY23" i="8" s="1"/>
  <c r="AY9" i="8" s="1"/>
  <c r="AY14" i="8" s="1"/>
  <c r="AO19" i="9"/>
  <c r="AN22" i="9"/>
  <c r="AN23" i="9" s="1"/>
  <c r="AN9" i="9" s="1"/>
  <c r="AN14" i="9" s="1"/>
  <c r="BB43" i="8"/>
  <c r="BA46" i="8"/>
  <c r="BA47" i="8" s="1"/>
  <c r="BA33" i="8" s="1"/>
  <c r="BA38" i="8" s="1"/>
  <c r="AK19" i="4"/>
  <c r="AJ22" i="4"/>
  <c r="AJ23" i="4" s="1"/>
  <c r="AJ9" i="4" s="1"/>
  <c r="AJ14" i="4" s="1"/>
  <c r="AL43" i="7"/>
  <c r="AK46" i="7"/>
  <c r="AK47" i="7" s="1"/>
  <c r="AK33" i="7" s="1"/>
  <c r="AK38" i="7" s="1"/>
  <c r="AJ43" i="9"/>
  <c r="AI46" i="9"/>
  <c r="AI47" i="9" s="1"/>
  <c r="AI33" i="9" s="1"/>
  <c r="AI38" i="9" s="1"/>
  <c r="AK20" i="3"/>
  <c r="AK21" i="3" s="1"/>
  <c r="AX24" i="5" l="1"/>
  <c r="AX25" i="5" s="1"/>
  <c r="AY23" i="5" s="1"/>
  <c r="AW26" i="5"/>
  <c r="AW27" i="5" s="1"/>
  <c r="AW13" i="5" s="1"/>
  <c r="AW18" i="5" s="1"/>
  <c r="BA91" i="9"/>
  <c r="AZ94" i="9"/>
  <c r="AZ95" i="9" s="1"/>
  <c r="AZ88" i="4"/>
  <c r="AY91" i="4"/>
  <c r="AY92" i="4" s="1"/>
  <c r="AY78" i="4" s="1"/>
  <c r="AY83" i="4" s="1"/>
  <c r="AW64" i="4"/>
  <c r="AW65" i="4"/>
  <c r="AX63" i="4" s="1"/>
  <c r="AP43" i="14"/>
  <c r="AO46" i="14"/>
  <c r="AO47" i="14" s="1"/>
  <c r="AO33" i="14" s="1"/>
  <c r="AO38" i="14" s="1"/>
  <c r="AR41" i="20"/>
  <c r="AQ44" i="20"/>
  <c r="AQ45" i="20" s="1"/>
  <c r="AQ31" i="20" s="1"/>
  <c r="AQ36" i="20" s="1"/>
  <c r="AQ42" i="2"/>
  <c r="AQ43" i="2" s="1"/>
  <c r="AR68" i="9"/>
  <c r="AR69" i="9" s="1"/>
  <c r="AR42" i="4"/>
  <c r="AR43" i="4" s="1"/>
  <c r="AQ44" i="4"/>
  <c r="AQ45" i="4" s="1"/>
  <c r="AQ31" i="4" s="1"/>
  <c r="AQ36" i="4" s="1"/>
  <c r="AK41" i="3"/>
  <c r="AK42" i="3" s="1"/>
  <c r="AL40" i="3" s="1"/>
  <c r="AL19" i="7"/>
  <c r="AK22" i="7"/>
  <c r="AK23" i="7" s="1"/>
  <c r="AK9" i="7" s="1"/>
  <c r="AK14" i="7" s="1"/>
  <c r="AR19" i="12"/>
  <c r="AQ22" i="12"/>
  <c r="AQ23" i="12" s="1"/>
  <c r="AQ9" i="12" s="1"/>
  <c r="AQ14" i="12" s="1"/>
  <c r="AL20" i="23"/>
  <c r="AL21" i="23" s="1"/>
  <c r="AM19" i="23" s="1"/>
  <c r="AK22" i="23"/>
  <c r="AK23" i="23" s="1"/>
  <c r="AK9" i="23" s="1"/>
  <c r="AK14" i="23" s="1"/>
  <c r="AJ68" i="8"/>
  <c r="AJ69" i="8" s="1"/>
  <c r="AH20" i="22"/>
  <c r="AH21" i="22" s="1"/>
  <c r="AP20" i="14"/>
  <c r="AP21" i="14" s="1"/>
  <c r="AZ20" i="8"/>
  <c r="AZ21" i="8" s="1"/>
  <c r="AO20" i="9"/>
  <c r="AO21" i="9" s="1"/>
  <c r="BB44" i="8"/>
  <c r="BB45" i="8" s="1"/>
  <c r="AL19" i="3"/>
  <c r="AK22" i="3"/>
  <c r="AK23" i="3" s="1"/>
  <c r="AK9" i="3" s="1"/>
  <c r="AK14" i="3" s="1"/>
  <c r="AL44" i="7"/>
  <c r="AL45" i="7" s="1"/>
  <c r="AJ44" i="9"/>
  <c r="AJ45" i="9" s="1"/>
  <c r="AK20" i="4"/>
  <c r="AK21" i="4" s="1"/>
  <c r="AX26" i="5" l="1"/>
  <c r="AX27" i="5" s="1"/>
  <c r="AX13" i="5" s="1"/>
  <c r="AX18" i="5" s="1"/>
  <c r="AY24" i="5"/>
  <c r="AY25" i="5" s="1"/>
  <c r="BA92" i="9"/>
  <c r="BA93" i="9" s="1"/>
  <c r="AZ89" i="4"/>
  <c r="AZ90" i="4" s="1"/>
  <c r="AW66" i="4"/>
  <c r="AW67" i="4" s="1"/>
  <c r="AW53" i="4" s="1"/>
  <c r="AW58" i="4" s="1"/>
  <c r="AX64" i="4"/>
  <c r="AX65" i="4" s="1"/>
  <c r="AP44" i="14"/>
  <c r="AP45" i="14" s="1"/>
  <c r="AQ43" i="14" s="1"/>
  <c r="AR42" i="20"/>
  <c r="AR43" i="20" s="1"/>
  <c r="AR41" i="2"/>
  <c r="AQ44" i="2"/>
  <c r="AQ45" i="2" s="1"/>
  <c r="AQ31" i="2" s="1"/>
  <c r="AQ36" i="2" s="1"/>
  <c r="AS67" i="9"/>
  <c r="AR70" i="9"/>
  <c r="AR71" i="9" s="1"/>
  <c r="AR57" i="9" s="1"/>
  <c r="AR62" i="9" s="1"/>
  <c r="AS41" i="4"/>
  <c r="AR44" i="4"/>
  <c r="AR45" i="4" s="1"/>
  <c r="AR31" i="4" s="1"/>
  <c r="AR36" i="4" s="1"/>
  <c r="AL41" i="3"/>
  <c r="AL42" i="3" s="1"/>
  <c r="AK43" i="3"/>
  <c r="AK44" i="3" s="1"/>
  <c r="AK30" i="3" s="1"/>
  <c r="AK35" i="3" s="1"/>
  <c r="AL20" i="7"/>
  <c r="AL21" i="7" s="1"/>
  <c r="AR20" i="12"/>
  <c r="AR21" i="12" s="1"/>
  <c r="AS19" i="12" s="1"/>
  <c r="AM20" i="23"/>
  <c r="AM21" i="23" s="1"/>
  <c r="AN19" i="23" s="1"/>
  <c r="AL22" i="23"/>
  <c r="AL23" i="23" s="1"/>
  <c r="AL9" i="23" s="1"/>
  <c r="AL14" i="23" s="1"/>
  <c r="AK67" i="8"/>
  <c r="AK68" i="8" s="1"/>
  <c r="AK69" i="8" s="1"/>
  <c r="AL67" i="8" s="1"/>
  <c r="AJ70" i="8"/>
  <c r="AJ71" i="8" s="1"/>
  <c r="AJ57" i="8" s="1"/>
  <c r="AJ62" i="8" s="1"/>
  <c r="AI19" i="22"/>
  <c r="AH22" i="22"/>
  <c r="AH23" i="22" s="1"/>
  <c r="AH9" i="22" s="1"/>
  <c r="AH14" i="22" s="1"/>
  <c r="AQ19" i="14"/>
  <c r="AP22" i="14"/>
  <c r="AP23" i="14" s="1"/>
  <c r="AP9" i="14" s="1"/>
  <c r="AP14" i="14" s="1"/>
  <c r="BA19" i="8"/>
  <c r="AZ22" i="8"/>
  <c r="AZ23" i="8" s="1"/>
  <c r="AZ9" i="8" s="1"/>
  <c r="AZ14" i="8" s="1"/>
  <c r="AP19" i="9"/>
  <c r="AO22" i="9"/>
  <c r="AO23" i="9" s="1"/>
  <c r="AO9" i="9" s="1"/>
  <c r="AO14" i="9" s="1"/>
  <c r="BC43" i="8"/>
  <c r="BB46" i="8"/>
  <c r="BB47" i="8" s="1"/>
  <c r="BB33" i="8" s="1"/>
  <c r="BB38" i="8" s="1"/>
  <c r="AK43" i="9"/>
  <c r="AJ46" i="9"/>
  <c r="AJ47" i="9" s="1"/>
  <c r="AJ33" i="9" s="1"/>
  <c r="AJ38" i="9" s="1"/>
  <c r="AL19" i="4"/>
  <c r="AK22" i="4"/>
  <c r="AK23" i="4" s="1"/>
  <c r="AK9" i="4" s="1"/>
  <c r="AK14" i="4" s="1"/>
  <c r="AM43" i="7"/>
  <c r="AL46" i="7"/>
  <c r="AL47" i="7" s="1"/>
  <c r="AL33" i="7" s="1"/>
  <c r="AL38" i="7" s="1"/>
  <c r="AL20" i="3"/>
  <c r="AL21" i="3" s="1"/>
  <c r="AZ23" i="5" l="1"/>
  <c r="AY26" i="5"/>
  <c r="AY27" i="5" s="1"/>
  <c r="AY13" i="5" s="1"/>
  <c r="AY18" i="5" s="1"/>
  <c r="BB91" i="9"/>
  <c r="BA94" i="9"/>
  <c r="BA95" i="9" s="1"/>
  <c r="BA88" i="4"/>
  <c r="AZ91" i="4"/>
  <c r="AZ92" i="4" s="1"/>
  <c r="AZ78" i="4" s="1"/>
  <c r="AZ83" i="4" s="1"/>
  <c r="AY63" i="4"/>
  <c r="AX66" i="4"/>
  <c r="AX67" i="4" s="1"/>
  <c r="AX53" i="4" s="1"/>
  <c r="AX58" i="4" s="1"/>
  <c r="AQ44" i="14"/>
  <c r="AQ45" i="14" s="1"/>
  <c r="AP46" i="14"/>
  <c r="AP47" i="14" s="1"/>
  <c r="AP33" i="14" s="1"/>
  <c r="AP38" i="14" s="1"/>
  <c r="AS41" i="20"/>
  <c r="AR44" i="20"/>
  <c r="AR45" i="20" s="1"/>
  <c r="AR31" i="20" s="1"/>
  <c r="AR36" i="20" s="1"/>
  <c r="AR42" i="2"/>
  <c r="AR43" i="2" s="1"/>
  <c r="AS41" i="2" s="1"/>
  <c r="AS68" i="9"/>
  <c r="AS69" i="9" s="1"/>
  <c r="AS42" i="4"/>
  <c r="AS43" i="4" s="1"/>
  <c r="AM40" i="3"/>
  <c r="AL43" i="3"/>
  <c r="AL44" i="3" s="1"/>
  <c r="AL30" i="3" s="1"/>
  <c r="AL35" i="3" s="1"/>
  <c r="AM19" i="7"/>
  <c r="AL22" i="7"/>
  <c r="AL23" i="7" s="1"/>
  <c r="AL9" i="7" s="1"/>
  <c r="AL14" i="7" s="1"/>
  <c r="AM20" i="7"/>
  <c r="AM21" i="7" s="1"/>
  <c r="AN19" i="7" s="1"/>
  <c r="AR22" i="12"/>
  <c r="AR23" i="12" s="1"/>
  <c r="AR9" i="12" s="1"/>
  <c r="AR14" i="12" s="1"/>
  <c r="AS20" i="12"/>
  <c r="AS21" i="12" s="1"/>
  <c r="AT19" i="12" s="1"/>
  <c r="AS22" i="12"/>
  <c r="AS23" i="12" s="1"/>
  <c r="AS9" i="12" s="1"/>
  <c r="AS14" i="12" s="1"/>
  <c r="AN20" i="23"/>
  <c r="AN21" i="23" s="1"/>
  <c r="AM22" i="23"/>
  <c r="AM23" i="23" s="1"/>
  <c r="AM9" i="23" s="1"/>
  <c r="AM14" i="23" s="1"/>
  <c r="AK70" i="8"/>
  <c r="AK71" i="8" s="1"/>
  <c r="AK57" i="8" s="1"/>
  <c r="AK62" i="8" s="1"/>
  <c r="AL68" i="8"/>
  <c r="AL69" i="8" s="1"/>
  <c r="AI20" i="22"/>
  <c r="AI21" i="22" s="1"/>
  <c r="AQ20" i="14"/>
  <c r="AQ21" i="14" s="1"/>
  <c r="BA20" i="8"/>
  <c r="BA21" i="8" s="1"/>
  <c r="AP20" i="9"/>
  <c r="AP21" i="9" s="1"/>
  <c r="BC44" i="8"/>
  <c r="BC45" i="8" s="1"/>
  <c r="BD43" i="8" s="1"/>
  <c r="AM19" i="3"/>
  <c r="AL22" i="3"/>
  <c r="AL23" i="3" s="1"/>
  <c r="AL9" i="3" s="1"/>
  <c r="AL14" i="3" s="1"/>
  <c r="AM44" i="7"/>
  <c r="AM45" i="7" s="1"/>
  <c r="AL20" i="4"/>
  <c r="AL21" i="4" s="1"/>
  <c r="AM19" i="4" s="1"/>
  <c r="AK44" i="9"/>
  <c r="AK45" i="9"/>
  <c r="AL43" i="9" s="1"/>
  <c r="AZ24" i="5" l="1"/>
  <c r="AZ25" i="5" s="1"/>
  <c r="BB92" i="9"/>
  <c r="BB93" i="9" s="1"/>
  <c r="BA89" i="4"/>
  <c r="BA90" i="4" s="1"/>
  <c r="AY64" i="4"/>
  <c r="AY65" i="4" s="1"/>
  <c r="AR43" i="14"/>
  <c r="AQ46" i="14"/>
  <c r="AQ47" i="14" s="1"/>
  <c r="AQ33" i="14" s="1"/>
  <c r="AQ38" i="14" s="1"/>
  <c r="AS42" i="20"/>
  <c r="AS43" i="20" s="1"/>
  <c r="AS42" i="2"/>
  <c r="AS43" i="2" s="1"/>
  <c r="AR44" i="2"/>
  <c r="AR45" i="2" s="1"/>
  <c r="AR31" i="2" s="1"/>
  <c r="AR36" i="2" s="1"/>
  <c r="AT67" i="9"/>
  <c r="AS70" i="9"/>
  <c r="AS71" i="9" s="1"/>
  <c r="AS57" i="9" s="1"/>
  <c r="AS62" i="9" s="1"/>
  <c r="AT41" i="4"/>
  <c r="AS44" i="4"/>
  <c r="AS45" i="4" s="1"/>
  <c r="AS31" i="4" s="1"/>
  <c r="AS36" i="4" s="1"/>
  <c r="AM41" i="3"/>
  <c r="AM42" i="3" s="1"/>
  <c r="AM22" i="7"/>
  <c r="AM23" i="7" s="1"/>
  <c r="AM9" i="7" s="1"/>
  <c r="AM14" i="7" s="1"/>
  <c r="AN20" i="7"/>
  <c r="AN21" i="7"/>
  <c r="AO19" i="7" s="1"/>
  <c r="AT20" i="12"/>
  <c r="AT21" i="12" s="1"/>
  <c r="AU19" i="12" s="1"/>
  <c r="AO19" i="23"/>
  <c r="AN22" i="23"/>
  <c r="AN23" i="23" s="1"/>
  <c r="AN9" i="23" s="1"/>
  <c r="AN14" i="23" s="1"/>
  <c r="AM67" i="8"/>
  <c r="AL70" i="8"/>
  <c r="AL71" i="8" s="1"/>
  <c r="AL57" i="8" s="1"/>
  <c r="AL62" i="8" s="1"/>
  <c r="AJ19" i="22"/>
  <c r="AI22" i="22"/>
  <c r="AI23" i="22" s="1"/>
  <c r="AI9" i="22" s="1"/>
  <c r="AI14" i="22" s="1"/>
  <c r="AR19" i="14"/>
  <c r="AQ22" i="14"/>
  <c r="AQ23" i="14" s="1"/>
  <c r="AQ9" i="14" s="1"/>
  <c r="AQ14" i="14" s="1"/>
  <c r="BB19" i="8"/>
  <c r="BA22" i="8"/>
  <c r="BA23" i="8" s="1"/>
  <c r="BA9" i="8" s="1"/>
  <c r="BA14" i="8" s="1"/>
  <c r="AQ19" i="9"/>
  <c r="AP22" i="9"/>
  <c r="AP23" i="9" s="1"/>
  <c r="AP9" i="9" s="1"/>
  <c r="AP14" i="9" s="1"/>
  <c r="BD44" i="8"/>
  <c r="BD45" i="8" s="1"/>
  <c r="BC46" i="8"/>
  <c r="BC47" i="8" s="1"/>
  <c r="BC33" i="8" s="1"/>
  <c r="BC38" i="8" s="1"/>
  <c r="AN43" i="7"/>
  <c r="AM46" i="7"/>
  <c r="AM47" i="7" s="1"/>
  <c r="AM33" i="7" s="1"/>
  <c r="AM38" i="7" s="1"/>
  <c r="AL22" i="4"/>
  <c r="AL23" i="4" s="1"/>
  <c r="AL9" i="4" s="1"/>
  <c r="AL14" i="4" s="1"/>
  <c r="AL44" i="9"/>
  <c r="AL45" i="9" s="1"/>
  <c r="AM20" i="4"/>
  <c r="AM21" i="4" s="1"/>
  <c r="AK46" i="9"/>
  <c r="AK47" i="9" s="1"/>
  <c r="AK33" i="9" s="1"/>
  <c r="AK38" i="9" s="1"/>
  <c r="AM20" i="3"/>
  <c r="AM21" i="3" s="1"/>
  <c r="BA23" i="5" l="1"/>
  <c r="AZ26" i="5"/>
  <c r="AZ27" i="5" s="1"/>
  <c r="AZ13" i="5" s="1"/>
  <c r="AZ18" i="5" s="1"/>
  <c r="BC91" i="9"/>
  <c r="BB94" i="9"/>
  <c r="BB95" i="9" s="1"/>
  <c r="BB88" i="4"/>
  <c r="BA91" i="4"/>
  <c r="BA92" i="4" s="1"/>
  <c r="BA78" i="4" s="1"/>
  <c r="BA83" i="4" s="1"/>
  <c r="AZ63" i="4"/>
  <c r="AY66" i="4"/>
  <c r="AY67" i="4" s="1"/>
  <c r="AY53" i="4" s="1"/>
  <c r="AY58" i="4" s="1"/>
  <c r="AR44" i="14"/>
  <c r="AR45" i="14" s="1"/>
  <c r="AT41" i="20"/>
  <c r="AS44" i="20"/>
  <c r="AS45" i="20" s="1"/>
  <c r="AS31" i="20" s="1"/>
  <c r="AS36" i="20" s="1"/>
  <c r="AT42" i="20"/>
  <c r="AT43" i="20" s="1"/>
  <c r="AT41" i="2"/>
  <c r="AS44" i="2"/>
  <c r="AS45" i="2" s="1"/>
  <c r="AS31" i="2" s="1"/>
  <c r="AS36" i="2" s="1"/>
  <c r="AT68" i="9"/>
  <c r="AT69" i="9" s="1"/>
  <c r="AT42" i="4"/>
  <c r="AT43" i="4" s="1"/>
  <c r="AN40" i="3"/>
  <c r="AM43" i="3"/>
  <c r="AM44" i="3" s="1"/>
  <c r="AM30" i="3" s="1"/>
  <c r="AM35" i="3" s="1"/>
  <c r="AO20" i="7"/>
  <c r="AO21" i="7" s="1"/>
  <c r="AN22" i="7"/>
  <c r="AN23" i="7" s="1"/>
  <c r="AN9" i="7" s="1"/>
  <c r="AN14" i="7" s="1"/>
  <c r="AT22" i="12"/>
  <c r="AT23" i="12" s="1"/>
  <c r="AT9" i="12" s="1"/>
  <c r="AT14" i="12" s="1"/>
  <c r="AU20" i="12"/>
  <c r="AU21" i="12" s="1"/>
  <c r="AV19" i="12" s="1"/>
  <c r="AO20" i="23"/>
  <c r="AO21" i="23" s="1"/>
  <c r="AM68" i="8"/>
  <c r="AM69" i="8" s="1"/>
  <c r="AN67" i="8" s="1"/>
  <c r="AJ20" i="22"/>
  <c r="AJ21" i="22" s="1"/>
  <c r="AR20" i="14"/>
  <c r="AR21" i="14" s="1"/>
  <c r="BB20" i="8"/>
  <c r="BB21" i="8" s="1"/>
  <c r="AQ20" i="9"/>
  <c r="AQ21" i="9" s="1"/>
  <c r="BE43" i="8"/>
  <c r="BD46" i="8"/>
  <c r="BD47" i="8" s="1"/>
  <c r="BD33" i="8" s="1"/>
  <c r="BD38" i="8" s="1"/>
  <c r="AN19" i="4"/>
  <c r="AM22" i="4"/>
  <c r="AM23" i="4" s="1"/>
  <c r="AM9" i="4" s="1"/>
  <c r="AM14" i="4" s="1"/>
  <c r="AN19" i="3"/>
  <c r="AM22" i="3"/>
  <c r="AM23" i="3" s="1"/>
  <c r="AM9" i="3" s="1"/>
  <c r="AM14" i="3" s="1"/>
  <c r="AM43" i="9"/>
  <c r="AL46" i="9"/>
  <c r="AL47" i="9" s="1"/>
  <c r="AL33" i="9" s="1"/>
  <c r="AL38" i="9" s="1"/>
  <c r="AN44" i="7"/>
  <c r="AN45" i="7" s="1"/>
  <c r="BA24" i="5" l="1"/>
  <c r="BA25" i="5" s="1"/>
  <c r="BC92" i="9"/>
  <c r="BC93" i="9" s="1"/>
  <c r="BB89" i="4"/>
  <c r="BB90" i="4" s="1"/>
  <c r="AZ64" i="4"/>
  <c r="AZ65" i="4" s="1"/>
  <c r="AS43" i="14"/>
  <c r="AR46" i="14"/>
  <c r="AR47" i="14" s="1"/>
  <c r="AR33" i="14" s="1"/>
  <c r="AR38" i="14" s="1"/>
  <c r="AU41" i="20"/>
  <c r="AT44" i="20"/>
  <c r="AT45" i="20" s="1"/>
  <c r="AT31" i="20" s="1"/>
  <c r="AT36" i="20" s="1"/>
  <c r="AT42" i="2"/>
  <c r="AT43" i="2"/>
  <c r="AU41" i="2" s="1"/>
  <c r="AU67" i="9"/>
  <c r="AT70" i="9"/>
  <c r="AT71" i="9" s="1"/>
  <c r="AT57" i="9" s="1"/>
  <c r="AT62" i="9" s="1"/>
  <c r="AU41" i="4"/>
  <c r="AT44" i="4"/>
  <c r="AT45" i="4" s="1"/>
  <c r="AT31" i="4" s="1"/>
  <c r="AT36" i="4" s="1"/>
  <c r="AN41" i="3"/>
  <c r="AN42" i="3" s="1"/>
  <c r="AP19" i="7"/>
  <c r="AO22" i="7"/>
  <c r="AO23" i="7" s="1"/>
  <c r="AO9" i="7" s="1"/>
  <c r="AO14" i="7" s="1"/>
  <c r="AU22" i="12"/>
  <c r="AU23" i="12" s="1"/>
  <c r="AU9" i="12" s="1"/>
  <c r="AU14" i="12" s="1"/>
  <c r="AV20" i="12"/>
  <c r="AV21" i="12" s="1"/>
  <c r="AW19" i="12" s="1"/>
  <c r="AV22" i="12"/>
  <c r="AV23" i="12" s="1"/>
  <c r="AV9" i="12" s="1"/>
  <c r="AV14" i="12" s="1"/>
  <c r="AP19" i="23"/>
  <c r="AO22" i="23"/>
  <c r="AO23" i="23" s="1"/>
  <c r="AO9" i="23" s="1"/>
  <c r="AO14" i="23" s="1"/>
  <c r="AM70" i="8"/>
  <c r="AM71" i="8" s="1"/>
  <c r="AM57" i="8" s="1"/>
  <c r="AM62" i="8" s="1"/>
  <c r="AN68" i="8"/>
  <c r="AN69" i="8" s="1"/>
  <c r="AO67" i="8" s="1"/>
  <c r="AK19" i="22"/>
  <c r="AJ22" i="22"/>
  <c r="AJ23" i="22" s="1"/>
  <c r="AJ9" i="22" s="1"/>
  <c r="AJ14" i="22" s="1"/>
  <c r="AS19" i="14"/>
  <c r="AR22" i="14"/>
  <c r="AR23" i="14" s="1"/>
  <c r="AR9" i="14" s="1"/>
  <c r="AR14" i="14" s="1"/>
  <c r="BC19" i="8"/>
  <c r="BB22" i="8"/>
  <c r="BB23" i="8" s="1"/>
  <c r="BB9" i="8" s="1"/>
  <c r="BB14" i="8" s="1"/>
  <c r="AR19" i="9"/>
  <c r="AQ22" i="9"/>
  <c r="AQ23" i="9" s="1"/>
  <c r="AQ9" i="9" s="1"/>
  <c r="AQ14" i="9" s="1"/>
  <c r="BE44" i="8"/>
  <c r="BE45" i="8" s="1"/>
  <c r="AO43" i="7"/>
  <c r="AN46" i="7"/>
  <c r="AN47" i="7" s="1"/>
  <c r="AN33" i="7" s="1"/>
  <c r="AN38" i="7" s="1"/>
  <c r="AN20" i="3"/>
  <c r="AN21" i="3" s="1"/>
  <c r="AO19" i="3" s="1"/>
  <c r="AM44" i="9"/>
  <c r="AM45" i="9" s="1"/>
  <c r="AN20" i="4"/>
  <c r="AN21" i="4"/>
  <c r="AO19" i="4" s="1"/>
  <c r="BB23" i="5" l="1"/>
  <c r="BA26" i="5"/>
  <c r="BA27" i="5" s="1"/>
  <c r="BA13" i="5" s="1"/>
  <c r="BA18" i="5" s="1"/>
  <c r="BD91" i="9"/>
  <c r="BC94" i="9"/>
  <c r="BC95" i="9" s="1"/>
  <c r="BC88" i="4"/>
  <c r="BB91" i="4"/>
  <c r="BB92" i="4" s="1"/>
  <c r="BB78" i="4" s="1"/>
  <c r="BB83" i="4" s="1"/>
  <c r="BA63" i="4"/>
  <c r="AZ66" i="4"/>
  <c r="AZ67" i="4" s="1"/>
  <c r="AZ53" i="4" s="1"/>
  <c r="AZ58" i="4" s="1"/>
  <c r="AS44" i="14"/>
  <c r="AS45" i="14" s="1"/>
  <c r="AU42" i="20"/>
  <c r="AU43" i="20" s="1"/>
  <c r="AU42" i="2"/>
  <c r="AU43" i="2" s="1"/>
  <c r="AT44" i="2"/>
  <c r="AT45" i="2" s="1"/>
  <c r="AT31" i="2" s="1"/>
  <c r="AT36" i="2" s="1"/>
  <c r="AU68" i="9"/>
  <c r="AU69" i="9" s="1"/>
  <c r="AU42" i="4"/>
  <c r="AU43" i="4" s="1"/>
  <c r="AO40" i="3"/>
  <c r="AN43" i="3"/>
  <c r="AN44" i="3" s="1"/>
  <c r="AN30" i="3" s="1"/>
  <c r="AN35" i="3" s="1"/>
  <c r="AP20" i="7"/>
  <c r="AP21" i="7" s="1"/>
  <c r="AW20" i="12"/>
  <c r="AW21" i="12" s="1"/>
  <c r="AX19" i="12" s="1"/>
  <c r="AP20" i="23"/>
  <c r="AP21" i="23"/>
  <c r="AQ19" i="23" s="1"/>
  <c r="AO68" i="8"/>
  <c r="AO69" i="8" s="1"/>
  <c r="AN70" i="8"/>
  <c r="AN71" i="8" s="1"/>
  <c r="AN57" i="8" s="1"/>
  <c r="AN62" i="8" s="1"/>
  <c r="AK20" i="22"/>
  <c r="AK21" i="22" s="1"/>
  <c r="AL19" i="22" s="1"/>
  <c r="AS20" i="14"/>
  <c r="AS21" i="14" s="1"/>
  <c r="BC20" i="8"/>
  <c r="BC21" i="8" s="1"/>
  <c r="AR20" i="9"/>
  <c r="AR21" i="9" s="1"/>
  <c r="BF43" i="8"/>
  <c r="BE46" i="8"/>
  <c r="BE47" i="8" s="1"/>
  <c r="BE33" i="8" s="1"/>
  <c r="BE38" i="8" s="1"/>
  <c r="AN43" i="9"/>
  <c r="AM46" i="9"/>
  <c r="AM47" i="9" s="1"/>
  <c r="AM33" i="9" s="1"/>
  <c r="AM38" i="9" s="1"/>
  <c r="AO20" i="3"/>
  <c r="AO21" i="3" s="1"/>
  <c r="AN22" i="4"/>
  <c r="AN23" i="4" s="1"/>
  <c r="AN9" i="4" s="1"/>
  <c r="AN14" i="4" s="1"/>
  <c r="AN22" i="3"/>
  <c r="AN23" i="3" s="1"/>
  <c r="AN9" i="3" s="1"/>
  <c r="AN14" i="3" s="1"/>
  <c r="AO20" i="4"/>
  <c r="AO21" i="4" s="1"/>
  <c r="AP19" i="4" s="1"/>
  <c r="AO44" i="7"/>
  <c r="AO45" i="7" s="1"/>
  <c r="BB24" i="5" l="1"/>
  <c r="BB25" i="5" s="1"/>
  <c r="BD92" i="9"/>
  <c r="BD93" i="9" s="1"/>
  <c r="BC89" i="4"/>
  <c r="BC90" i="4" s="1"/>
  <c r="BD88" i="4" s="1"/>
  <c r="BA64" i="4"/>
  <c r="BA65" i="4" s="1"/>
  <c r="AT43" i="14"/>
  <c r="AS46" i="14"/>
  <c r="AS47" i="14" s="1"/>
  <c r="AS33" i="14" s="1"/>
  <c r="AS38" i="14" s="1"/>
  <c r="AV41" i="20"/>
  <c r="AU44" i="20"/>
  <c r="AU45" i="20" s="1"/>
  <c r="AU31" i="20" s="1"/>
  <c r="AU36" i="20" s="1"/>
  <c r="AV41" i="2"/>
  <c r="AU44" i="2"/>
  <c r="AU45" i="2" s="1"/>
  <c r="AU31" i="2" s="1"/>
  <c r="AU36" i="2" s="1"/>
  <c r="AV67" i="9"/>
  <c r="AU70" i="9"/>
  <c r="AU71" i="9" s="1"/>
  <c r="AU57" i="9" s="1"/>
  <c r="AU62" i="9" s="1"/>
  <c r="AV41" i="4"/>
  <c r="AU44" i="4"/>
  <c r="AU45" i="4" s="1"/>
  <c r="AU31" i="4" s="1"/>
  <c r="AU36" i="4" s="1"/>
  <c r="AO41" i="3"/>
  <c r="AO42" i="3" s="1"/>
  <c r="AP40" i="3" s="1"/>
  <c r="AQ19" i="7"/>
  <c r="AP22" i="7"/>
  <c r="AP23" i="7" s="1"/>
  <c r="AP9" i="7" s="1"/>
  <c r="AP14" i="7" s="1"/>
  <c r="AW22" i="12"/>
  <c r="AW23" i="12" s="1"/>
  <c r="AW9" i="12" s="1"/>
  <c r="AW14" i="12" s="1"/>
  <c r="AX20" i="12"/>
  <c r="AX21" i="12" s="1"/>
  <c r="AY19" i="12" s="1"/>
  <c r="AX22" i="12"/>
  <c r="AX23" i="12" s="1"/>
  <c r="AX9" i="12" s="1"/>
  <c r="AX14" i="12" s="1"/>
  <c r="I15" i="12" s="1"/>
  <c r="AQ20" i="23"/>
  <c r="AQ21" i="23" s="1"/>
  <c r="AP22" i="23"/>
  <c r="AP23" i="23" s="1"/>
  <c r="AP9" i="23" s="1"/>
  <c r="AP14" i="23" s="1"/>
  <c r="AP67" i="8"/>
  <c r="AO70" i="8"/>
  <c r="AO71" i="8" s="1"/>
  <c r="AO57" i="8" s="1"/>
  <c r="AO62" i="8" s="1"/>
  <c r="AL20" i="22"/>
  <c r="AL21" i="22" s="1"/>
  <c r="AM19" i="22" s="1"/>
  <c r="AK22" i="22"/>
  <c r="AK23" i="22" s="1"/>
  <c r="AK9" i="22" s="1"/>
  <c r="AK14" i="22" s="1"/>
  <c r="AT19" i="14"/>
  <c r="AS22" i="14"/>
  <c r="AS23" i="14" s="1"/>
  <c r="AS9" i="14" s="1"/>
  <c r="AS14" i="14" s="1"/>
  <c r="BD19" i="8"/>
  <c r="BC22" i="8"/>
  <c r="BC23" i="8" s="1"/>
  <c r="BC9" i="8" s="1"/>
  <c r="BC14" i="8" s="1"/>
  <c r="AS19" i="9"/>
  <c r="AR22" i="9"/>
  <c r="AR23" i="9" s="1"/>
  <c r="AR9" i="9" s="1"/>
  <c r="AR14" i="9" s="1"/>
  <c r="BF44" i="8"/>
  <c r="BF45" i="8" s="1"/>
  <c r="AP43" i="7"/>
  <c r="AO46" i="7"/>
  <c r="AO47" i="7" s="1"/>
  <c r="AO33" i="7" s="1"/>
  <c r="AO38" i="7" s="1"/>
  <c r="AP19" i="3"/>
  <c r="AO22" i="3"/>
  <c r="AO23" i="3" s="1"/>
  <c r="AO9" i="3" s="1"/>
  <c r="AO14" i="3" s="1"/>
  <c r="AP20" i="4"/>
  <c r="AP21" i="4"/>
  <c r="AQ19" i="4" s="1"/>
  <c r="AO22" i="4"/>
  <c r="AO23" i="4" s="1"/>
  <c r="AO9" i="4" s="1"/>
  <c r="AO14" i="4" s="1"/>
  <c r="AN44" i="9"/>
  <c r="AN45" i="9" s="1"/>
  <c r="BC23" i="5" l="1"/>
  <c r="BB26" i="5"/>
  <c r="BB27" i="5" s="1"/>
  <c r="BB13" i="5" s="1"/>
  <c r="BB18" i="5" s="1"/>
  <c r="BE91" i="9"/>
  <c r="BD94" i="9"/>
  <c r="BD95" i="9" s="1"/>
  <c r="BD89" i="4"/>
  <c r="BD90" i="4" s="1"/>
  <c r="BE88" i="4" s="1"/>
  <c r="BC91" i="4"/>
  <c r="BC92" i="4" s="1"/>
  <c r="BC78" i="4" s="1"/>
  <c r="BC83" i="4" s="1"/>
  <c r="BB63" i="4"/>
  <c r="BA66" i="4"/>
  <c r="BA67" i="4" s="1"/>
  <c r="BA53" i="4" s="1"/>
  <c r="BA58" i="4" s="1"/>
  <c r="AT44" i="14"/>
  <c r="AT45" i="14" s="1"/>
  <c r="AV42" i="20"/>
  <c r="AV43" i="20" s="1"/>
  <c r="AV42" i="2"/>
  <c r="AV43" i="2" s="1"/>
  <c r="AV68" i="9"/>
  <c r="AV69" i="9" s="1"/>
  <c r="AV42" i="4"/>
  <c r="AV43" i="4" s="1"/>
  <c r="AO43" i="3"/>
  <c r="AO44" i="3" s="1"/>
  <c r="AO30" i="3" s="1"/>
  <c r="AO35" i="3" s="1"/>
  <c r="AP41" i="3"/>
  <c r="AP42" i="3" s="1"/>
  <c r="AQ40" i="3" s="1"/>
  <c r="AQ20" i="7"/>
  <c r="AQ21" i="7"/>
  <c r="AR19" i="7" s="1"/>
  <c r="AQ22" i="7"/>
  <c r="AQ23" i="7" s="1"/>
  <c r="AQ9" i="7" s="1"/>
  <c r="AQ14" i="7" s="1"/>
  <c r="AY20" i="12"/>
  <c r="AY21" i="12" s="1"/>
  <c r="AZ19" i="12" s="1"/>
  <c r="AR19" i="23"/>
  <c r="AQ22" i="23"/>
  <c r="AQ23" i="23" s="1"/>
  <c r="AQ9" i="23" s="1"/>
  <c r="AQ14" i="23" s="1"/>
  <c r="AP68" i="8"/>
  <c r="AP69" i="8" s="1"/>
  <c r="AL22" i="22"/>
  <c r="AL23" i="22" s="1"/>
  <c r="AL9" i="22" s="1"/>
  <c r="AL14" i="22" s="1"/>
  <c r="AM20" i="22"/>
  <c r="AM21" i="22" s="1"/>
  <c r="AT20" i="14"/>
  <c r="AT21" i="14" s="1"/>
  <c r="BD20" i="8"/>
  <c r="BD21" i="8" s="1"/>
  <c r="AS20" i="9"/>
  <c r="AS21" i="9" s="1"/>
  <c r="BG43" i="8"/>
  <c r="BF46" i="8"/>
  <c r="BF47" i="8" s="1"/>
  <c r="BF33" i="8" s="1"/>
  <c r="BF38" i="8" s="1"/>
  <c r="AO43" i="9"/>
  <c r="AN46" i="9"/>
  <c r="AN47" i="9" s="1"/>
  <c r="AN33" i="9" s="1"/>
  <c r="AN38" i="9" s="1"/>
  <c r="AQ20" i="4"/>
  <c r="AQ21" i="4" s="1"/>
  <c r="AP20" i="3"/>
  <c r="AP21" i="3" s="1"/>
  <c r="AQ19" i="3" s="1"/>
  <c r="AP22" i="4"/>
  <c r="AP23" i="4" s="1"/>
  <c r="AP9" i="4" s="1"/>
  <c r="AP14" i="4" s="1"/>
  <c r="AP44" i="7"/>
  <c r="AP45" i="7" s="1"/>
  <c r="BC24" i="5" l="1"/>
  <c r="BC25" i="5" s="1"/>
  <c r="BE92" i="9"/>
  <c r="BE93" i="9" s="1"/>
  <c r="BE89" i="4"/>
  <c r="BE90" i="4" s="1"/>
  <c r="BD91" i="4"/>
  <c r="BD92" i="4" s="1"/>
  <c r="BD78" i="4" s="1"/>
  <c r="BD83" i="4" s="1"/>
  <c r="BB64" i="4"/>
  <c r="BB65" i="4" s="1"/>
  <c r="AU43" i="14"/>
  <c r="AT46" i="14"/>
  <c r="AT47" i="14" s="1"/>
  <c r="AT33" i="14" s="1"/>
  <c r="AT38" i="14" s="1"/>
  <c r="AW41" i="20"/>
  <c r="AV44" i="20"/>
  <c r="AV45" i="20" s="1"/>
  <c r="AV31" i="20" s="1"/>
  <c r="AV36" i="20" s="1"/>
  <c r="AW41" i="2"/>
  <c r="AV44" i="2"/>
  <c r="AV45" i="2" s="1"/>
  <c r="AV31" i="2" s="1"/>
  <c r="AV36" i="2" s="1"/>
  <c r="AW67" i="9"/>
  <c r="AV70" i="9"/>
  <c r="AV71" i="9" s="1"/>
  <c r="AV57" i="9" s="1"/>
  <c r="AV62" i="9" s="1"/>
  <c r="AR19" i="4"/>
  <c r="AQ22" i="4"/>
  <c r="AQ23" i="4" s="1"/>
  <c r="AQ9" i="4" s="1"/>
  <c r="AQ14" i="4" s="1"/>
  <c r="AW41" i="4"/>
  <c r="AV44" i="4"/>
  <c r="AV45" i="4" s="1"/>
  <c r="AV31" i="4" s="1"/>
  <c r="AV36" i="4" s="1"/>
  <c r="AQ41" i="3"/>
  <c r="AQ42" i="3" s="1"/>
  <c r="AP43" i="3"/>
  <c r="AP44" i="3" s="1"/>
  <c r="AP30" i="3" s="1"/>
  <c r="AP35" i="3" s="1"/>
  <c r="AR20" i="7"/>
  <c r="AR21" i="7" s="1"/>
  <c r="AZ20" i="12"/>
  <c r="AZ21" i="12" s="1"/>
  <c r="BA19" i="12" s="1"/>
  <c r="AY22" i="12"/>
  <c r="AY23" i="12" s="1"/>
  <c r="AR20" i="23"/>
  <c r="AR21" i="23" s="1"/>
  <c r="AQ67" i="8"/>
  <c r="AP70" i="8"/>
  <c r="AP71" i="8" s="1"/>
  <c r="AP57" i="8" s="1"/>
  <c r="AP62" i="8" s="1"/>
  <c r="AQ68" i="8"/>
  <c r="AQ69" i="8" s="1"/>
  <c r="AN19" i="22"/>
  <c r="AM22" i="22"/>
  <c r="AM23" i="22" s="1"/>
  <c r="AM9" i="22" s="1"/>
  <c r="AM14" i="22" s="1"/>
  <c r="AU19" i="14"/>
  <c r="AT22" i="14"/>
  <c r="AT23" i="14" s="1"/>
  <c r="AT9" i="14" s="1"/>
  <c r="AT14" i="14" s="1"/>
  <c r="BE19" i="8"/>
  <c r="BD22" i="8"/>
  <c r="BD23" i="8" s="1"/>
  <c r="BD9" i="8" s="1"/>
  <c r="BD14" i="8" s="1"/>
  <c r="AT19" i="9"/>
  <c r="AS22" i="9"/>
  <c r="AS23" i="9" s="1"/>
  <c r="AS9" i="9" s="1"/>
  <c r="AS14" i="9" s="1"/>
  <c r="BG44" i="8"/>
  <c r="BG45" i="8" s="1"/>
  <c r="AQ43" i="7"/>
  <c r="AP46" i="7"/>
  <c r="AP47" i="7" s="1"/>
  <c r="AP33" i="7" s="1"/>
  <c r="AP38" i="7" s="1"/>
  <c r="AQ20" i="3"/>
  <c r="AQ21" i="3" s="1"/>
  <c r="AR19" i="3" s="1"/>
  <c r="AP22" i="3"/>
  <c r="AP23" i="3" s="1"/>
  <c r="AP9" i="3" s="1"/>
  <c r="AP14" i="3" s="1"/>
  <c r="AR20" i="4"/>
  <c r="AR21" i="4" s="1"/>
  <c r="AO44" i="9"/>
  <c r="AO45" i="9" s="1"/>
  <c r="BD23" i="5" l="1"/>
  <c r="BC26" i="5"/>
  <c r="BC27" i="5" s="1"/>
  <c r="BC13" i="5" s="1"/>
  <c r="BC18" i="5" s="1"/>
  <c r="BF91" i="9"/>
  <c r="BE94" i="9"/>
  <c r="BE95" i="9" s="1"/>
  <c r="BF88" i="4"/>
  <c r="BE91" i="4"/>
  <c r="BE92" i="4" s="1"/>
  <c r="BE78" i="4" s="1"/>
  <c r="BE83" i="4" s="1"/>
  <c r="BC63" i="4"/>
  <c r="BB66" i="4"/>
  <c r="BB67" i="4" s="1"/>
  <c r="BB53" i="4" s="1"/>
  <c r="BB58" i="4" s="1"/>
  <c r="AU44" i="14"/>
  <c r="AU45" i="14" s="1"/>
  <c r="AW42" i="20"/>
  <c r="AW43" i="20" s="1"/>
  <c r="AW42" i="2"/>
  <c r="AW43" i="2" s="1"/>
  <c r="AW68" i="9"/>
  <c r="AW69" i="9" s="1"/>
  <c r="AX67" i="9" s="1"/>
  <c r="AW42" i="4"/>
  <c r="AW43" i="4" s="1"/>
  <c r="AR40" i="3"/>
  <c r="AQ43" i="3"/>
  <c r="AQ44" i="3" s="1"/>
  <c r="AQ30" i="3" s="1"/>
  <c r="AQ35" i="3" s="1"/>
  <c r="AS19" i="7"/>
  <c r="AR22" i="7"/>
  <c r="AR23" i="7" s="1"/>
  <c r="AR9" i="7" s="1"/>
  <c r="AR14" i="7" s="1"/>
  <c r="BA20" i="12"/>
  <c r="BA21" i="12" s="1"/>
  <c r="BB19" i="12" s="1"/>
  <c r="AZ22" i="12"/>
  <c r="AZ23" i="12" s="1"/>
  <c r="AS19" i="23"/>
  <c r="AR22" i="23"/>
  <c r="AR23" i="23" s="1"/>
  <c r="AR9" i="23" s="1"/>
  <c r="AR14" i="23" s="1"/>
  <c r="AR67" i="8"/>
  <c r="AQ70" i="8"/>
  <c r="AQ71" i="8" s="1"/>
  <c r="AQ57" i="8" s="1"/>
  <c r="AQ62" i="8" s="1"/>
  <c r="AN20" i="22"/>
  <c r="AN21" i="22" s="1"/>
  <c r="AU20" i="14"/>
  <c r="AU21" i="14" s="1"/>
  <c r="BE20" i="8"/>
  <c r="BE21" i="8" s="1"/>
  <c r="AT20" i="9"/>
  <c r="AT21" i="9" s="1"/>
  <c r="BH43" i="8"/>
  <c r="BG46" i="8"/>
  <c r="BG47" i="8" s="1"/>
  <c r="BG33" i="8" s="1"/>
  <c r="BG38" i="8" s="1"/>
  <c r="AS19" i="4"/>
  <c r="AR22" i="4"/>
  <c r="AR23" i="4" s="1"/>
  <c r="AR9" i="4" s="1"/>
  <c r="AR14" i="4" s="1"/>
  <c r="AP43" i="9"/>
  <c r="AO46" i="9"/>
  <c r="AO47" i="9" s="1"/>
  <c r="AO33" i="9" s="1"/>
  <c r="AO38" i="9" s="1"/>
  <c r="AR20" i="3"/>
  <c r="AR21" i="3" s="1"/>
  <c r="AQ22" i="3"/>
  <c r="AQ23" i="3" s="1"/>
  <c r="AQ9" i="3" s="1"/>
  <c r="AQ14" i="3" s="1"/>
  <c r="AQ44" i="7"/>
  <c r="AQ45" i="7" s="1"/>
  <c r="BD24" i="5" l="1"/>
  <c r="BD25" i="5" s="1"/>
  <c r="BF92" i="9"/>
  <c r="BF93" i="9" s="1"/>
  <c r="BF89" i="4"/>
  <c r="BF90" i="4" s="1"/>
  <c r="BC64" i="4"/>
  <c r="BC65" i="4"/>
  <c r="BD63" i="4" s="1"/>
  <c r="AV43" i="14"/>
  <c r="AU46" i="14"/>
  <c r="AU47" i="14" s="1"/>
  <c r="AU33" i="14" s="1"/>
  <c r="AU38" i="14" s="1"/>
  <c r="AX41" i="20"/>
  <c r="AW44" i="20"/>
  <c r="AW45" i="20" s="1"/>
  <c r="AW31" i="20" s="1"/>
  <c r="AW36" i="20" s="1"/>
  <c r="AX41" i="2"/>
  <c r="AW44" i="2"/>
  <c r="AW45" i="2" s="1"/>
  <c r="AW31" i="2" s="1"/>
  <c r="AW36" i="2" s="1"/>
  <c r="AX68" i="9"/>
  <c r="AX69" i="9" s="1"/>
  <c r="AW70" i="9"/>
  <c r="AW71" i="9" s="1"/>
  <c r="AW57" i="9" s="1"/>
  <c r="AW62" i="9" s="1"/>
  <c r="AX41" i="4"/>
  <c r="AW44" i="4"/>
  <c r="AW45" i="4" s="1"/>
  <c r="AW31" i="4" s="1"/>
  <c r="AW36" i="4" s="1"/>
  <c r="AR41" i="3"/>
  <c r="AR42" i="3" s="1"/>
  <c r="AS20" i="7"/>
  <c r="AS21" i="7" s="1"/>
  <c r="BA22" i="12"/>
  <c r="BA23" i="12" s="1"/>
  <c r="BB20" i="12"/>
  <c r="BB21" i="12" s="1"/>
  <c r="BC19" i="12" s="1"/>
  <c r="AS20" i="23"/>
  <c r="AS21" i="23" s="1"/>
  <c r="AR68" i="8"/>
  <c r="AR69" i="8" s="1"/>
  <c r="AO19" i="22"/>
  <c r="AN22" i="22"/>
  <c r="AN23" i="22" s="1"/>
  <c r="AN9" i="22" s="1"/>
  <c r="AN14" i="22" s="1"/>
  <c r="AV19" i="14"/>
  <c r="AU22" i="14"/>
  <c r="AU23" i="14" s="1"/>
  <c r="AU9" i="14" s="1"/>
  <c r="AU14" i="14" s="1"/>
  <c r="BF19" i="8"/>
  <c r="BE22" i="8"/>
  <c r="BE23" i="8" s="1"/>
  <c r="BE9" i="8" s="1"/>
  <c r="BE14" i="8" s="1"/>
  <c r="AU19" i="9"/>
  <c r="AT22" i="9"/>
  <c r="AT23" i="9" s="1"/>
  <c r="AT9" i="9" s="1"/>
  <c r="AT14" i="9" s="1"/>
  <c r="BH44" i="8"/>
  <c r="BH45" i="8" s="1"/>
  <c r="AR43" i="7"/>
  <c r="AQ46" i="7"/>
  <c r="AQ47" i="7" s="1"/>
  <c r="AQ33" i="7" s="1"/>
  <c r="AQ38" i="7" s="1"/>
  <c r="AS19" i="3"/>
  <c r="AR22" i="3"/>
  <c r="AR23" i="3" s="1"/>
  <c r="AR9" i="3" s="1"/>
  <c r="AR14" i="3" s="1"/>
  <c r="AP44" i="9"/>
  <c r="AP45" i="9"/>
  <c r="AQ43" i="9" s="1"/>
  <c r="AS20" i="4"/>
  <c r="AS21" i="4" s="1"/>
  <c r="BE23" i="5" l="1"/>
  <c r="BD26" i="5"/>
  <c r="BD27" i="5" s="1"/>
  <c r="BD13" i="5" s="1"/>
  <c r="BD18" i="5" s="1"/>
  <c r="BG91" i="9"/>
  <c r="BF94" i="9"/>
  <c r="BF95" i="9" s="1"/>
  <c r="BG92" i="9"/>
  <c r="BG93" i="9" s="1"/>
  <c r="BG88" i="4"/>
  <c r="BF91" i="4"/>
  <c r="BF92" i="4" s="1"/>
  <c r="BF78" i="4" s="1"/>
  <c r="BF83" i="4" s="1"/>
  <c r="BC66" i="4"/>
  <c r="BC67" i="4" s="1"/>
  <c r="BC53" i="4" s="1"/>
  <c r="BC58" i="4" s="1"/>
  <c r="BD64" i="4"/>
  <c r="BD65" i="4"/>
  <c r="BE63" i="4" s="1"/>
  <c r="BD66" i="4"/>
  <c r="BD67" i="4" s="1"/>
  <c r="BD53" i="4" s="1"/>
  <c r="BD58" i="4" s="1"/>
  <c r="AV44" i="14"/>
  <c r="AV45" i="14" s="1"/>
  <c r="AX42" i="20"/>
  <c r="AX43" i="20" s="1"/>
  <c r="AX42" i="2"/>
  <c r="AX43" i="2" s="1"/>
  <c r="AY67" i="9"/>
  <c r="AX70" i="9"/>
  <c r="AX71" i="9" s="1"/>
  <c r="AX57" i="9" s="1"/>
  <c r="AX62" i="9" s="1"/>
  <c r="I63" i="9" s="1"/>
  <c r="AX42" i="4"/>
  <c r="AX43" i="4" s="1"/>
  <c r="AS40" i="3"/>
  <c r="AR43" i="3"/>
  <c r="AR44" i="3" s="1"/>
  <c r="AR30" i="3" s="1"/>
  <c r="AR35" i="3" s="1"/>
  <c r="AT19" i="7"/>
  <c r="AS22" i="7"/>
  <c r="AS23" i="7" s="1"/>
  <c r="AS9" i="7" s="1"/>
  <c r="AS14" i="7" s="1"/>
  <c r="BC20" i="12"/>
  <c r="BC21" i="12" s="1"/>
  <c r="BD19" i="12" s="1"/>
  <c r="BB22" i="12"/>
  <c r="BB23" i="12" s="1"/>
  <c r="AT19" i="23"/>
  <c r="AS22" i="23"/>
  <c r="AS23" i="23" s="1"/>
  <c r="AS9" i="23" s="1"/>
  <c r="AS14" i="23" s="1"/>
  <c r="AS67" i="8"/>
  <c r="AR70" i="8"/>
  <c r="AR71" i="8" s="1"/>
  <c r="AR57" i="8" s="1"/>
  <c r="AR62" i="8" s="1"/>
  <c r="AO20" i="22"/>
  <c r="AO21" i="22" s="1"/>
  <c r="AV20" i="14"/>
  <c r="AV21" i="14" s="1"/>
  <c r="BF20" i="8"/>
  <c r="BF21" i="8" s="1"/>
  <c r="AU20" i="9"/>
  <c r="AU21" i="9" s="1"/>
  <c r="AV19" i="9" s="1"/>
  <c r="BI43" i="8"/>
  <c r="BH46" i="8"/>
  <c r="BH47" i="8" s="1"/>
  <c r="BH33" i="8" s="1"/>
  <c r="BH38" i="8" s="1"/>
  <c r="AT19" i="4"/>
  <c r="AS22" i="4"/>
  <c r="AS23" i="4" s="1"/>
  <c r="AS9" i="4" s="1"/>
  <c r="AS14" i="4" s="1"/>
  <c r="AQ44" i="9"/>
  <c r="AQ45" i="9" s="1"/>
  <c r="AP46" i="9"/>
  <c r="AP47" i="9" s="1"/>
  <c r="AP33" i="9" s="1"/>
  <c r="AP38" i="9" s="1"/>
  <c r="AS20" i="3"/>
  <c r="AS21" i="3" s="1"/>
  <c r="AR44" i="7"/>
  <c r="AR45" i="7" s="1"/>
  <c r="BE24" i="5" l="1"/>
  <c r="BE25" i="5" s="1"/>
  <c r="BF23" i="5" s="1"/>
  <c r="BH91" i="9"/>
  <c r="BG94" i="9"/>
  <c r="BG95" i="9" s="1"/>
  <c r="BG89" i="4"/>
  <c r="BG90" i="4" s="1"/>
  <c r="BE64" i="4"/>
  <c r="BE66" i="4"/>
  <c r="BE67" i="4" s="1"/>
  <c r="BE53" i="4" s="1"/>
  <c r="BE58" i="4" s="1"/>
  <c r="BE65" i="4"/>
  <c r="BF63" i="4" s="1"/>
  <c r="AW43" i="14"/>
  <c r="AV46" i="14"/>
  <c r="AV47" i="14" s="1"/>
  <c r="AV33" i="14" s="1"/>
  <c r="AV38" i="14" s="1"/>
  <c r="AY41" i="20"/>
  <c r="AX44" i="20"/>
  <c r="AX45" i="20" s="1"/>
  <c r="AX31" i="20" s="1"/>
  <c r="AX36" i="20" s="1"/>
  <c r="AY41" i="2"/>
  <c r="AX44" i="2"/>
  <c r="AX45" i="2" s="1"/>
  <c r="AX31" i="2" s="1"/>
  <c r="AX36" i="2" s="1"/>
  <c r="AY68" i="9"/>
  <c r="AY69" i="9" s="1"/>
  <c r="AY41" i="4"/>
  <c r="AX44" i="4"/>
  <c r="AX45" i="4" s="1"/>
  <c r="AX31" i="4" s="1"/>
  <c r="AX36" i="4" s="1"/>
  <c r="AS41" i="3"/>
  <c r="AS42" i="3" s="1"/>
  <c r="AT20" i="7"/>
  <c r="AT21" i="7" s="1"/>
  <c r="AU19" i="7" s="1"/>
  <c r="BC22" i="12"/>
  <c r="BC23" i="12" s="1"/>
  <c r="BD20" i="12"/>
  <c r="BD21" i="12" s="1"/>
  <c r="BE19" i="12" s="1"/>
  <c r="BD22" i="12"/>
  <c r="BD23" i="12" s="1"/>
  <c r="AT20" i="23"/>
  <c r="AT21" i="23" s="1"/>
  <c r="AS68" i="8"/>
  <c r="AS69" i="8" s="1"/>
  <c r="AP19" i="22"/>
  <c r="AO22" i="22"/>
  <c r="AO23" i="22" s="1"/>
  <c r="AO9" i="22" s="1"/>
  <c r="AO14" i="22" s="1"/>
  <c r="AW19" i="14"/>
  <c r="AV22" i="14"/>
  <c r="AV23" i="14" s="1"/>
  <c r="AV9" i="14" s="1"/>
  <c r="AV14" i="14" s="1"/>
  <c r="BG19" i="8"/>
  <c r="BF22" i="8"/>
  <c r="BF23" i="8" s="1"/>
  <c r="BF9" i="8" s="1"/>
  <c r="BF14" i="8" s="1"/>
  <c r="AV20" i="9"/>
  <c r="AV21" i="9" s="1"/>
  <c r="AU22" i="9"/>
  <c r="AU23" i="9" s="1"/>
  <c r="AU9" i="9" s="1"/>
  <c r="AU14" i="9" s="1"/>
  <c r="BI44" i="8"/>
  <c r="BI45" i="8" s="1"/>
  <c r="AS43" i="7"/>
  <c r="AR46" i="7"/>
  <c r="AR47" i="7" s="1"/>
  <c r="AR33" i="7" s="1"/>
  <c r="AR38" i="7" s="1"/>
  <c r="AT19" i="3"/>
  <c r="AS22" i="3"/>
  <c r="AS23" i="3" s="1"/>
  <c r="AS9" i="3" s="1"/>
  <c r="AS14" i="3" s="1"/>
  <c r="AR43" i="9"/>
  <c r="AQ46" i="9"/>
  <c r="AQ47" i="9" s="1"/>
  <c r="AQ33" i="9" s="1"/>
  <c r="AQ38" i="9" s="1"/>
  <c r="AT20" i="4"/>
  <c r="AT21" i="4" s="1"/>
  <c r="BF24" i="5" l="1"/>
  <c r="BF25" i="5" s="1"/>
  <c r="BE26" i="5"/>
  <c r="BE27" i="5" s="1"/>
  <c r="BE13" i="5" s="1"/>
  <c r="BE18" i="5" s="1"/>
  <c r="BH92" i="9"/>
  <c r="BH93" i="9" s="1"/>
  <c r="BH88" i="4"/>
  <c r="BG91" i="4"/>
  <c r="BG92" i="4" s="1"/>
  <c r="BG78" i="4" s="1"/>
  <c r="BG83" i="4" s="1"/>
  <c r="BF64" i="4"/>
  <c r="BF65" i="4"/>
  <c r="BG63" i="4" s="1"/>
  <c r="AW44" i="14"/>
  <c r="AW45" i="14" s="1"/>
  <c r="AX43" i="14" s="1"/>
  <c r="AY42" i="20"/>
  <c r="AY43" i="20" s="1"/>
  <c r="AZ41" i="20" s="1"/>
  <c r="AY42" i="2"/>
  <c r="AY43" i="2" s="1"/>
  <c r="AZ67" i="9"/>
  <c r="AY70" i="9"/>
  <c r="AY71" i="9" s="1"/>
  <c r="AY42" i="4"/>
  <c r="AY43" i="4" s="1"/>
  <c r="AZ41" i="4" s="1"/>
  <c r="AT40" i="3"/>
  <c r="AS43" i="3"/>
  <c r="AS44" i="3" s="1"/>
  <c r="AS30" i="3" s="1"/>
  <c r="AS35" i="3" s="1"/>
  <c r="AT22" i="7"/>
  <c r="AT23" i="7" s="1"/>
  <c r="AT9" i="7" s="1"/>
  <c r="AT14" i="7" s="1"/>
  <c r="AU20" i="7"/>
  <c r="AU21" i="7" s="1"/>
  <c r="AV19" i="7" s="1"/>
  <c r="BE20" i="12"/>
  <c r="BE21" i="12" s="1"/>
  <c r="BF19" i="12" s="1"/>
  <c r="AU19" i="23"/>
  <c r="AT22" i="23"/>
  <c r="AT23" i="23" s="1"/>
  <c r="AT9" i="23" s="1"/>
  <c r="AT14" i="23" s="1"/>
  <c r="AT67" i="8"/>
  <c r="AS70" i="8"/>
  <c r="AS71" i="8" s="1"/>
  <c r="AS57" i="8" s="1"/>
  <c r="AS62" i="8" s="1"/>
  <c r="AP20" i="22"/>
  <c r="AP21" i="22" s="1"/>
  <c r="AW20" i="14"/>
  <c r="AW21" i="14"/>
  <c r="AX19" i="14" s="1"/>
  <c r="BG20" i="8"/>
  <c r="BG21" i="8" s="1"/>
  <c r="AW19" i="9"/>
  <c r="AV22" i="9"/>
  <c r="AV23" i="9" s="1"/>
  <c r="AV9" i="9" s="1"/>
  <c r="AV14" i="9" s="1"/>
  <c r="BJ43" i="8"/>
  <c r="BI46" i="8"/>
  <c r="BI47" i="8" s="1"/>
  <c r="BI33" i="8" s="1"/>
  <c r="BI38" i="8" s="1"/>
  <c r="AU19" i="4"/>
  <c r="AT22" i="4"/>
  <c r="AT23" i="4" s="1"/>
  <c r="AT9" i="4" s="1"/>
  <c r="AT14" i="4" s="1"/>
  <c r="AR44" i="9"/>
  <c r="AR45" i="9" s="1"/>
  <c r="AT20" i="3"/>
  <c r="AT21" i="3" s="1"/>
  <c r="AU19" i="3" s="1"/>
  <c r="AS44" i="7"/>
  <c r="AS45" i="7" s="1"/>
  <c r="AT43" i="7" s="1"/>
  <c r="BG23" i="5" l="1"/>
  <c r="BF26" i="5"/>
  <c r="BF27" i="5" s="1"/>
  <c r="BF13" i="5" s="1"/>
  <c r="BF18" i="5" s="1"/>
  <c r="BI91" i="9"/>
  <c r="BH94" i="9"/>
  <c r="BH95" i="9" s="1"/>
  <c r="BH89" i="4"/>
  <c r="BH90" i="4" s="1"/>
  <c r="BI88" i="4" s="1"/>
  <c r="BG64" i="4"/>
  <c r="BG65" i="4"/>
  <c r="BH63" i="4" s="1"/>
  <c r="BF66" i="4"/>
  <c r="BF67" i="4" s="1"/>
  <c r="BF53" i="4" s="1"/>
  <c r="BF58" i="4" s="1"/>
  <c r="AX44" i="14"/>
  <c r="AX45" i="14" s="1"/>
  <c r="AY43" i="14" s="1"/>
  <c r="AW46" i="14"/>
  <c r="AW47" i="14" s="1"/>
  <c r="AW33" i="14" s="1"/>
  <c r="AW38" i="14" s="1"/>
  <c r="AZ42" i="20"/>
  <c r="AZ43" i="20" s="1"/>
  <c r="AY44" i="20"/>
  <c r="AY45" i="20" s="1"/>
  <c r="AY31" i="20" s="1"/>
  <c r="AY36" i="20" s="1"/>
  <c r="AZ41" i="2"/>
  <c r="AY44" i="2"/>
  <c r="AY45" i="2" s="1"/>
  <c r="AY31" i="2" s="1"/>
  <c r="AY36" i="2" s="1"/>
  <c r="AZ42" i="2"/>
  <c r="AZ43" i="2" s="1"/>
  <c r="AZ68" i="9"/>
  <c r="AZ69" i="9" s="1"/>
  <c r="BA67" i="9" s="1"/>
  <c r="AZ42" i="4"/>
  <c r="AZ43" i="4" s="1"/>
  <c r="AY44" i="4"/>
  <c r="AY45" i="4" s="1"/>
  <c r="AY31" i="4" s="1"/>
  <c r="AY36" i="4" s="1"/>
  <c r="AT41" i="3"/>
  <c r="AT42" i="3" s="1"/>
  <c r="AV20" i="7"/>
  <c r="AV21" i="7" s="1"/>
  <c r="AU22" i="7"/>
  <c r="AU23" i="7" s="1"/>
  <c r="AU9" i="7" s="1"/>
  <c r="AU14" i="7" s="1"/>
  <c r="BE22" i="12"/>
  <c r="BE23" i="12" s="1"/>
  <c r="BF20" i="12"/>
  <c r="BF21" i="12" s="1"/>
  <c r="BG19" i="12" s="1"/>
  <c r="AU20" i="23"/>
  <c r="AU21" i="23" s="1"/>
  <c r="AT68" i="8"/>
  <c r="AT69" i="8" s="1"/>
  <c r="AQ19" i="22"/>
  <c r="AP22" i="22"/>
  <c r="AP23" i="22" s="1"/>
  <c r="AP9" i="22" s="1"/>
  <c r="AP14" i="22" s="1"/>
  <c r="AW22" i="14"/>
  <c r="AW23" i="14" s="1"/>
  <c r="AW9" i="14" s="1"/>
  <c r="AW14" i="14" s="1"/>
  <c r="AX20" i="14"/>
  <c r="AX21" i="14" s="1"/>
  <c r="BH19" i="8"/>
  <c r="BG22" i="8"/>
  <c r="BG23" i="8" s="1"/>
  <c r="BG9" i="8" s="1"/>
  <c r="BG14" i="8" s="1"/>
  <c r="AW20" i="9"/>
  <c r="AW21" i="9" s="1"/>
  <c r="AX19" i="9" s="1"/>
  <c r="BJ44" i="8"/>
  <c r="BJ45" i="8" s="1"/>
  <c r="BK43" i="8" s="1"/>
  <c r="AS43" i="9"/>
  <c r="AR46" i="9"/>
  <c r="AR47" i="9" s="1"/>
  <c r="AR33" i="9" s="1"/>
  <c r="AR38" i="9" s="1"/>
  <c r="AU20" i="3"/>
  <c r="AU21" i="3" s="1"/>
  <c r="AT22" i="3"/>
  <c r="AT23" i="3" s="1"/>
  <c r="AT9" i="3" s="1"/>
  <c r="AT14" i="3" s="1"/>
  <c r="AT44" i="7"/>
  <c r="AT45" i="7" s="1"/>
  <c r="AS46" i="7"/>
  <c r="AS47" i="7" s="1"/>
  <c r="AS33" i="7" s="1"/>
  <c r="AS38" i="7" s="1"/>
  <c r="AU20" i="4"/>
  <c r="AU21" i="4" s="1"/>
  <c r="BG24" i="5" l="1"/>
  <c r="BG25" i="5" s="1"/>
  <c r="BI92" i="9"/>
  <c r="BI93" i="9" s="1"/>
  <c r="BI89" i="4"/>
  <c r="BI90" i="4" s="1"/>
  <c r="BJ88" i="4" s="1"/>
  <c r="BH91" i="4"/>
  <c r="BH92" i="4" s="1"/>
  <c r="BH78" i="4" s="1"/>
  <c r="BH83" i="4" s="1"/>
  <c r="BH64" i="4"/>
  <c r="BH65" i="4"/>
  <c r="BI63" i="4" s="1"/>
  <c r="BG66" i="4"/>
  <c r="BG67" i="4" s="1"/>
  <c r="BG53" i="4" s="1"/>
  <c r="BG58" i="4" s="1"/>
  <c r="AY44" i="14"/>
  <c r="AY45" i="14" s="1"/>
  <c r="AX46" i="14"/>
  <c r="AX47" i="14" s="1"/>
  <c r="AX33" i="14" s="1"/>
  <c r="AX38" i="14" s="1"/>
  <c r="BA41" i="20"/>
  <c r="AZ44" i="20"/>
  <c r="AZ45" i="20" s="1"/>
  <c r="AZ31" i="20" s="1"/>
  <c r="AZ36" i="20" s="1"/>
  <c r="BA41" i="2"/>
  <c r="AZ44" i="2"/>
  <c r="AZ45" i="2" s="1"/>
  <c r="AZ31" i="2" s="1"/>
  <c r="AZ36" i="2" s="1"/>
  <c r="BA68" i="9"/>
  <c r="BA69" i="9" s="1"/>
  <c r="AZ70" i="9"/>
  <c r="AZ71" i="9" s="1"/>
  <c r="BA41" i="4"/>
  <c r="AZ44" i="4"/>
  <c r="AZ45" i="4" s="1"/>
  <c r="AZ31" i="4" s="1"/>
  <c r="AZ36" i="4" s="1"/>
  <c r="AU40" i="3"/>
  <c r="AT43" i="3"/>
  <c r="AT44" i="3" s="1"/>
  <c r="AT30" i="3" s="1"/>
  <c r="AT35" i="3" s="1"/>
  <c r="AW19" i="7"/>
  <c r="AV22" i="7"/>
  <c r="AV23" i="7" s="1"/>
  <c r="AV9" i="7" s="1"/>
  <c r="AV14" i="7" s="1"/>
  <c r="BF22" i="12"/>
  <c r="BF23" i="12" s="1"/>
  <c r="BG20" i="12"/>
  <c r="BG21" i="12"/>
  <c r="BH19" i="12" s="1"/>
  <c r="AV19" i="23"/>
  <c r="AU22" i="23"/>
  <c r="AU23" i="23" s="1"/>
  <c r="AU9" i="23" s="1"/>
  <c r="AU14" i="23" s="1"/>
  <c r="AU67" i="8"/>
  <c r="AT70" i="8"/>
  <c r="AT71" i="8" s="1"/>
  <c r="AT57" i="8" s="1"/>
  <c r="AT62" i="8" s="1"/>
  <c r="AQ20" i="22"/>
  <c r="AQ21" i="22" s="1"/>
  <c r="AY19" i="14"/>
  <c r="AX22" i="14"/>
  <c r="AX23" i="14" s="1"/>
  <c r="AX9" i="14" s="1"/>
  <c r="AX14" i="14" s="1"/>
  <c r="I15" i="14" s="1"/>
  <c r="AY20" i="14"/>
  <c r="AY21" i="14" s="1"/>
  <c r="AZ19" i="14" s="1"/>
  <c r="BH20" i="8"/>
  <c r="BH21" i="8" s="1"/>
  <c r="AX20" i="9"/>
  <c r="AX21" i="9" s="1"/>
  <c r="AW22" i="9"/>
  <c r="AW23" i="9" s="1"/>
  <c r="AW9" i="9" s="1"/>
  <c r="AW14" i="9" s="1"/>
  <c r="BK44" i="8"/>
  <c r="BK45" i="8"/>
  <c r="BL43" i="8" s="1"/>
  <c r="BJ46" i="8"/>
  <c r="BJ47" i="8" s="1"/>
  <c r="BJ33" i="8" s="1"/>
  <c r="BJ38" i="8" s="1"/>
  <c r="AV19" i="4"/>
  <c r="AU22" i="4"/>
  <c r="AU23" i="4" s="1"/>
  <c r="AU9" i="4" s="1"/>
  <c r="AU14" i="4" s="1"/>
  <c r="AU43" i="7"/>
  <c r="AT46" i="7"/>
  <c r="AT47" i="7" s="1"/>
  <c r="AT33" i="7" s="1"/>
  <c r="AT38" i="7" s="1"/>
  <c r="AV19" i="3"/>
  <c r="AU22" i="3"/>
  <c r="AU23" i="3" s="1"/>
  <c r="AU9" i="3" s="1"/>
  <c r="AU14" i="3" s="1"/>
  <c r="AS44" i="9"/>
  <c r="AS45" i="9" s="1"/>
  <c r="BH23" i="5" l="1"/>
  <c r="BG26" i="5"/>
  <c r="BG27" i="5" s="1"/>
  <c r="BG13" i="5" s="1"/>
  <c r="BG18" i="5" s="1"/>
  <c r="BJ91" i="9"/>
  <c r="BI94" i="9"/>
  <c r="BI95" i="9" s="1"/>
  <c r="BI91" i="4"/>
  <c r="BI92" i="4" s="1"/>
  <c r="BI78" i="4" s="1"/>
  <c r="BI83" i="4" s="1"/>
  <c r="BJ89" i="4"/>
  <c r="BJ90" i="4" s="1"/>
  <c r="BH66" i="4"/>
  <c r="BH67" i="4" s="1"/>
  <c r="BH53" i="4" s="1"/>
  <c r="BH58" i="4" s="1"/>
  <c r="BI64" i="4"/>
  <c r="BI65" i="4"/>
  <c r="BJ63" i="4" s="1"/>
  <c r="BI66" i="4"/>
  <c r="BI67" i="4" s="1"/>
  <c r="BI53" i="4" s="1"/>
  <c r="BI58" i="4" s="1"/>
  <c r="AZ43" i="14"/>
  <c r="AY46" i="14"/>
  <c r="AY47" i="14" s="1"/>
  <c r="BA42" i="20"/>
  <c r="BA43" i="20" s="1"/>
  <c r="BA42" i="2"/>
  <c r="BA43" i="2" s="1"/>
  <c r="BB67" i="9"/>
  <c r="BA70" i="9"/>
  <c r="BA71" i="9" s="1"/>
  <c r="BA42" i="4"/>
  <c r="BA43" i="4" s="1"/>
  <c r="AU41" i="3"/>
  <c r="AU42" i="3" s="1"/>
  <c r="AW20" i="7"/>
  <c r="AW21" i="7" s="1"/>
  <c r="BH20" i="12"/>
  <c r="BH21" i="12" s="1"/>
  <c r="BI19" i="12" s="1"/>
  <c r="BH22" i="12"/>
  <c r="BH23" i="12" s="1"/>
  <c r="BG22" i="12"/>
  <c r="BG23" i="12" s="1"/>
  <c r="AV20" i="23"/>
  <c r="AV21" i="23" s="1"/>
  <c r="AU68" i="8"/>
  <c r="AU69" i="8" s="1"/>
  <c r="AR19" i="22"/>
  <c r="AQ22" i="22"/>
  <c r="AQ23" i="22" s="1"/>
  <c r="AQ9" i="22" s="1"/>
  <c r="AQ14" i="22" s="1"/>
  <c r="AZ20" i="14"/>
  <c r="AZ21" i="14" s="1"/>
  <c r="AY22" i="14"/>
  <c r="AY23" i="14" s="1"/>
  <c r="BI19" i="8"/>
  <c r="BH22" i="8"/>
  <c r="BH23" i="8" s="1"/>
  <c r="BH9" i="8" s="1"/>
  <c r="BH14" i="8" s="1"/>
  <c r="AY19" i="9"/>
  <c r="AX22" i="9"/>
  <c r="AX23" i="9" s="1"/>
  <c r="AX9" i="9" s="1"/>
  <c r="AX14" i="9" s="1"/>
  <c r="I15" i="9" s="1"/>
  <c r="BK46" i="8"/>
  <c r="BK47" i="8" s="1"/>
  <c r="BK33" i="8" s="1"/>
  <c r="BK38" i="8" s="1"/>
  <c r="BL44" i="8"/>
  <c r="BL45" i="8" s="1"/>
  <c r="BM43" i="8" s="1"/>
  <c r="I39" i="8"/>
  <c r="AT43" i="9"/>
  <c r="AS46" i="9"/>
  <c r="AS47" i="9" s="1"/>
  <c r="AS33" i="9" s="1"/>
  <c r="AS38" i="9" s="1"/>
  <c r="AV20" i="3"/>
  <c r="AV21" i="3" s="1"/>
  <c r="AU44" i="7"/>
  <c r="AU45" i="7" s="1"/>
  <c r="AV20" i="4"/>
  <c r="AV21" i="4" s="1"/>
  <c r="AW19" i="4" s="1"/>
  <c r="BH24" i="5" l="1"/>
  <c r="BH25" i="5" s="1"/>
  <c r="BJ92" i="9"/>
  <c r="BJ93" i="9" s="1"/>
  <c r="BK88" i="4"/>
  <c r="BJ91" i="4"/>
  <c r="BJ92" i="4" s="1"/>
  <c r="BJ78" i="4" s="1"/>
  <c r="BJ83" i="4" s="1"/>
  <c r="BJ64" i="4"/>
  <c r="BJ65" i="4" s="1"/>
  <c r="AZ44" i="14"/>
  <c r="AZ45" i="14" s="1"/>
  <c r="BB41" i="20"/>
  <c r="BA44" i="20"/>
  <c r="BA45" i="20" s="1"/>
  <c r="BA31" i="20" s="1"/>
  <c r="BA36" i="20" s="1"/>
  <c r="BB41" i="2"/>
  <c r="BA44" i="2"/>
  <c r="BA45" i="2" s="1"/>
  <c r="BA31" i="2" s="1"/>
  <c r="BA36" i="2" s="1"/>
  <c r="BB68" i="9"/>
  <c r="BB69" i="9" s="1"/>
  <c r="BB41" i="4"/>
  <c r="BA44" i="4"/>
  <c r="BA45" i="4" s="1"/>
  <c r="BA31" i="4" s="1"/>
  <c r="BA36" i="4" s="1"/>
  <c r="AW19" i="3"/>
  <c r="AW20" i="3" s="1"/>
  <c r="AW21" i="3" s="1"/>
  <c r="AV22" i="3"/>
  <c r="AV23" i="3" s="1"/>
  <c r="AV9" i="3" s="1"/>
  <c r="AV14" i="3" s="1"/>
  <c r="AV40" i="3"/>
  <c r="AU43" i="3"/>
  <c r="AU44" i="3" s="1"/>
  <c r="AU30" i="3" s="1"/>
  <c r="AU35" i="3" s="1"/>
  <c r="AX19" i="7"/>
  <c r="AW22" i="7"/>
  <c r="AW23" i="7" s="1"/>
  <c r="AW9" i="7" s="1"/>
  <c r="AW14" i="7" s="1"/>
  <c r="BI20" i="12"/>
  <c r="BI21" i="12" s="1"/>
  <c r="BJ19" i="12" s="1"/>
  <c r="AW19" i="23"/>
  <c r="AV22" i="23"/>
  <c r="AV23" i="23" s="1"/>
  <c r="AV9" i="23" s="1"/>
  <c r="AV14" i="23" s="1"/>
  <c r="AV67" i="8"/>
  <c r="AU70" i="8"/>
  <c r="AU71" i="8" s="1"/>
  <c r="AU57" i="8" s="1"/>
  <c r="AU62" i="8" s="1"/>
  <c r="AR20" i="22"/>
  <c r="AR21" i="22" s="1"/>
  <c r="BA19" i="14"/>
  <c r="AZ22" i="14"/>
  <c r="AZ23" i="14" s="1"/>
  <c r="BI20" i="8"/>
  <c r="BI21" i="8" s="1"/>
  <c r="AY20" i="9"/>
  <c r="AY21" i="9" s="1"/>
  <c r="AZ19" i="9" s="1"/>
  <c r="BM44" i="8"/>
  <c r="BM45" i="8" s="1"/>
  <c r="BL46" i="8"/>
  <c r="BL47" i="8" s="1"/>
  <c r="AV43" i="7"/>
  <c r="AU46" i="7"/>
  <c r="AU47" i="7" s="1"/>
  <c r="AU33" i="7" s="1"/>
  <c r="AU38" i="7" s="1"/>
  <c r="AV22" i="4"/>
  <c r="AV23" i="4" s="1"/>
  <c r="AV9" i="4" s="1"/>
  <c r="AV14" i="4" s="1"/>
  <c r="AW20" i="4"/>
  <c r="AW21" i="4" s="1"/>
  <c r="AT44" i="9"/>
  <c r="AT45" i="9"/>
  <c r="AU43" i="9" s="1"/>
  <c r="BI23" i="5" l="1"/>
  <c r="BH26" i="5"/>
  <c r="BH27" i="5" s="1"/>
  <c r="BH13" i="5" s="1"/>
  <c r="BH18" i="5" s="1"/>
  <c r="BK91" i="9"/>
  <c r="BJ94" i="9"/>
  <c r="BJ95" i="9" s="1"/>
  <c r="BK89" i="4"/>
  <c r="BK90" i="4" s="1"/>
  <c r="BK63" i="4"/>
  <c r="BJ66" i="4"/>
  <c r="BJ67" i="4" s="1"/>
  <c r="BJ53" i="4" s="1"/>
  <c r="BJ58" i="4" s="1"/>
  <c r="BA43" i="14"/>
  <c r="AZ46" i="14"/>
  <c r="AZ47" i="14" s="1"/>
  <c r="BB42" i="20"/>
  <c r="BB43" i="20" s="1"/>
  <c r="BB42" i="2"/>
  <c r="BB43" i="2" s="1"/>
  <c r="BC67" i="9"/>
  <c r="BB70" i="9"/>
  <c r="BB71" i="9" s="1"/>
  <c r="BB42" i="4"/>
  <c r="BB43" i="4" s="1"/>
  <c r="AX19" i="3"/>
  <c r="AX20" i="3" s="1"/>
  <c r="AX21" i="3" s="1"/>
  <c r="AW22" i="3"/>
  <c r="AW23" i="3" s="1"/>
  <c r="AW9" i="3" s="1"/>
  <c r="AW14" i="3" s="1"/>
  <c r="AV41" i="3"/>
  <c r="AV42" i="3" s="1"/>
  <c r="AX20" i="7"/>
  <c r="AX21" i="7"/>
  <c r="AY19" i="7" s="1"/>
  <c r="BJ20" i="12"/>
  <c r="BJ21" i="12" s="1"/>
  <c r="BK19" i="12" s="1"/>
  <c r="BI22" i="12"/>
  <c r="BI23" i="12" s="1"/>
  <c r="AW20" i="23"/>
  <c r="AW21" i="23" s="1"/>
  <c r="AV68" i="8"/>
  <c r="AV69" i="8" s="1"/>
  <c r="AS19" i="22"/>
  <c r="AR22" i="22"/>
  <c r="AR23" i="22" s="1"/>
  <c r="AR9" i="22" s="1"/>
  <c r="AR14" i="22" s="1"/>
  <c r="BA20" i="14"/>
  <c r="BA21" i="14"/>
  <c r="BB19" i="14" s="1"/>
  <c r="BJ19" i="8"/>
  <c r="BI22" i="8"/>
  <c r="BI23" i="8" s="1"/>
  <c r="BI9" i="8" s="1"/>
  <c r="BI14" i="8" s="1"/>
  <c r="AY22" i="9"/>
  <c r="AY23" i="9" s="1"/>
  <c r="AZ20" i="9"/>
  <c r="AZ21" i="9" s="1"/>
  <c r="BN43" i="8"/>
  <c r="BM46" i="8"/>
  <c r="BM47" i="8" s="1"/>
  <c r="AX19" i="4"/>
  <c r="AW22" i="4"/>
  <c r="AW23" i="4" s="1"/>
  <c r="AW9" i="4" s="1"/>
  <c r="AW14" i="4" s="1"/>
  <c r="AT46" i="9"/>
  <c r="AT47" i="9" s="1"/>
  <c r="AT33" i="9" s="1"/>
  <c r="AT38" i="9" s="1"/>
  <c r="AU44" i="9"/>
  <c r="AU45" i="9" s="1"/>
  <c r="AV44" i="7"/>
  <c r="AV45" i="7" s="1"/>
  <c r="BI24" i="5" l="1"/>
  <c r="BI25" i="5" s="1"/>
  <c r="BK92" i="9"/>
  <c r="BK93" i="9" s="1"/>
  <c r="BL88" i="4"/>
  <c r="BL89" i="4" s="1"/>
  <c r="BL90" i="4" s="1"/>
  <c r="BK91" i="4"/>
  <c r="BK92" i="4" s="1"/>
  <c r="BK78" i="4" s="1"/>
  <c r="BK83" i="4" s="1"/>
  <c r="BK64" i="4"/>
  <c r="BK65" i="4"/>
  <c r="BL63" i="4" s="1"/>
  <c r="BK66" i="4"/>
  <c r="BK67" i="4" s="1"/>
  <c r="BK53" i="4" s="1"/>
  <c r="BK58" i="4" s="1"/>
  <c r="BA44" i="14"/>
  <c r="BA45" i="14" s="1"/>
  <c r="BC41" i="20"/>
  <c r="BB44" i="20"/>
  <c r="BB45" i="20" s="1"/>
  <c r="BB31" i="20" s="1"/>
  <c r="BB36" i="20" s="1"/>
  <c r="BC41" i="2"/>
  <c r="BB44" i="2"/>
  <c r="BB45" i="2" s="1"/>
  <c r="BB31" i="2" s="1"/>
  <c r="BB36" i="2" s="1"/>
  <c r="BC68" i="9"/>
  <c r="BC69" i="9" s="1"/>
  <c r="BC41" i="4"/>
  <c r="BB44" i="4"/>
  <c r="BB45" i="4" s="1"/>
  <c r="BB31" i="4" s="1"/>
  <c r="BB36" i="4" s="1"/>
  <c r="AW40" i="3"/>
  <c r="AV43" i="3"/>
  <c r="AV44" i="3" s="1"/>
  <c r="AV30" i="3" s="1"/>
  <c r="AV35" i="3" s="1"/>
  <c r="AY20" i="7"/>
  <c r="AY21" i="7" s="1"/>
  <c r="AX22" i="7"/>
  <c r="AX23" i="7" s="1"/>
  <c r="AX9" i="7" s="1"/>
  <c r="AX14" i="7" s="1"/>
  <c r="BJ22" i="12"/>
  <c r="BJ23" i="12" s="1"/>
  <c r="BK20" i="12"/>
  <c r="BK21" i="12" s="1"/>
  <c r="BL19" i="12" s="1"/>
  <c r="AX19" i="23"/>
  <c r="AW22" i="23"/>
  <c r="AW23" i="23" s="1"/>
  <c r="AW9" i="23" s="1"/>
  <c r="AW14" i="23" s="1"/>
  <c r="AW67" i="8"/>
  <c r="AV70" i="8"/>
  <c r="AV71" i="8" s="1"/>
  <c r="AV57" i="8" s="1"/>
  <c r="AV62" i="8" s="1"/>
  <c r="AS20" i="22"/>
  <c r="AS21" i="22" s="1"/>
  <c r="BA22" i="14"/>
  <c r="BA23" i="14" s="1"/>
  <c r="BB20" i="14"/>
  <c r="BB21" i="14" s="1"/>
  <c r="BJ20" i="8"/>
  <c r="BJ21" i="8" s="1"/>
  <c r="BA19" i="9"/>
  <c r="AZ22" i="9"/>
  <c r="AZ23" i="9" s="1"/>
  <c r="BN44" i="8"/>
  <c r="BN45" i="8" s="1"/>
  <c r="BO43" i="8" s="1"/>
  <c r="AW43" i="7"/>
  <c r="AV46" i="7"/>
  <c r="AV47" i="7" s="1"/>
  <c r="AV33" i="7" s="1"/>
  <c r="AV38" i="7" s="1"/>
  <c r="AV43" i="9"/>
  <c r="AU46" i="9"/>
  <c r="AU47" i="9" s="1"/>
  <c r="AU33" i="9" s="1"/>
  <c r="AU38" i="9" s="1"/>
  <c r="AY19" i="3"/>
  <c r="AX22" i="3"/>
  <c r="AX23" i="3" s="1"/>
  <c r="AX9" i="3" s="1"/>
  <c r="AX14" i="3" s="1"/>
  <c r="AX20" i="4"/>
  <c r="AX21" i="4" s="1"/>
  <c r="BJ23" i="5" l="1"/>
  <c r="BI26" i="5"/>
  <c r="BI27" i="5" s="1"/>
  <c r="BI13" i="5" s="1"/>
  <c r="BI18" i="5" s="1"/>
  <c r="BL91" i="9"/>
  <c r="BK94" i="9"/>
  <c r="BK95" i="9" s="1"/>
  <c r="BM88" i="4"/>
  <c r="BL91" i="4"/>
  <c r="BL92" i="4" s="1"/>
  <c r="BL78" i="4" s="1"/>
  <c r="BL83" i="4" s="1"/>
  <c r="BL64" i="4"/>
  <c r="BL65" i="4" s="1"/>
  <c r="BB43" i="14"/>
  <c r="BA46" i="14"/>
  <c r="BA47" i="14" s="1"/>
  <c r="BC42" i="20"/>
  <c r="BC43" i="20" s="1"/>
  <c r="BC42" i="2"/>
  <c r="BC43" i="2" s="1"/>
  <c r="BD67" i="9"/>
  <c r="BC70" i="9"/>
  <c r="BC71" i="9" s="1"/>
  <c r="BC42" i="4"/>
  <c r="BC43" i="4" s="1"/>
  <c r="AW41" i="3"/>
  <c r="AW42" i="3" s="1"/>
  <c r="AZ19" i="7"/>
  <c r="AY22" i="7"/>
  <c r="AY23" i="7" s="1"/>
  <c r="AY9" i="7" s="1"/>
  <c r="AY14" i="7" s="1"/>
  <c r="BK22" i="12"/>
  <c r="BK23" i="12" s="1"/>
  <c r="BL20" i="12"/>
  <c r="BL21" i="12" s="1"/>
  <c r="BM19" i="12" s="1"/>
  <c r="BL22" i="12"/>
  <c r="BL23" i="12" s="1"/>
  <c r="AX20" i="23"/>
  <c r="AX21" i="23" s="1"/>
  <c r="AW68" i="8"/>
  <c r="AW69" i="8"/>
  <c r="AX67" i="8" s="1"/>
  <c r="AT19" i="22"/>
  <c r="AS22" i="22"/>
  <c r="AS23" i="22" s="1"/>
  <c r="AS9" i="22" s="1"/>
  <c r="AS14" i="22" s="1"/>
  <c r="BC19" i="14"/>
  <c r="BB22" i="14"/>
  <c r="BB23" i="14" s="1"/>
  <c r="BC20" i="14"/>
  <c r="BC21" i="14" s="1"/>
  <c r="BK19" i="8"/>
  <c r="BJ22" i="8"/>
  <c r="BJ23" i="8" s="1"/>
  <c r="BJ9" i="8" s="1"/>
  <c r="BJ14" i="8" s="1"/>
  <c r="BA20" i="9"/>
  <c r="BA21" i="9" s="1"/>
  <c r="BN46" i="8"/>
  <c r="BN47" i="8" s="1"/>
  <c r="BO44" i="8"/>
  <c r="BO45" i="8" s="1"/>
  <c r="AY19" i="4"/>
  <c r="AX22" i="4"/>
  <c r="AX23" i="4" s="1"/>
  <c r="AX9" i="4" s="1"/>
  <c r="AX14" i="4" s="1"/>
  <c r="AY20" i="3"/>
  <c r="AY21" i="3" s="1"/>
  <c r="AV44" i="9"/>
  <c r="AV45" i="9" s="1"/>
  <c r="AW44" i="7"/>
  <c r="AW45" i="7" s="1"/>
  <c r="BJ24" i="5" l="1"/>
  <c r="BJ25" i="5" s="1"/>
  <c r="BL92" i="9"/>
  <c r="BL93" i="9" s="1"/>
  <c r="BM89" i="4"/>
  <c r="BM90" i="4" s="1"/>
  <c r="BN88" i="4" s="1"/>
  <c r="BM63" i="4"/>
  <c r="BL66" i="4"/>
  <c r="BL67" i="4" s="1"/>
  <c r="BL53" i="4" s="1"/>
  <c r="BL58" i="4" s="1"/>
  <c r="BB44" i="14"/>
  <c r="BB45" i="14" s="1"/>
  <c r="BD41" i="20"/>
  <c r="BC44" i="20"/>
  <c r="BC45" i="20" s="1"/>
  <c r="BC31" i="20" s="1"/>
  <c r="BC36" i="20" s="1"/>
  <c r="BD41" i="2"/>
  <c r="BC44" i="2"/>
  <c r="BC45" i="2" s="1"/>
  <c r="BC31" i="2" s="1"/>
  <c r="BC36" i="2" s="1"/>
  <c r="BD68" i="9"/>
  <c r="BD69" i="9" s="1"/>
  <c r="BD41" i="4"/>
  <c r="BC44" i="4"/>
  <c r="BC45" i="4" s="1"/>
  <c r="BC31" i="4" s="1"/>
  <c r="BC36" i="4" s="1"/>
  <c r="AX40" i="3"/>
  <c r="AW43" i="3"/>
  <c r="AW44" i="3" s="1"/>
  <c r="AW30" i="3" s="1"/>
  <c r="AW35" i="3" s="1"/>
  <c r="AX43" i="7"/>
  <c r="AW46" i="7"/>
  <c r="AW47" i="7" s="1"/>
  <c r="AW33" i="7" s="1"/>
  <c r="AW38" i="7" s="1"/>
  <c r="AZ20" i="7"/>
  <c r="AZ21" i="7" s="1"/>
  <c r="BM20" i="12"/>
  <c r="BM21" i="12" s="1"/>
  <c r="BN19" i="12" s="1"/>
  <c r="BM22" i="12"/>
  <c r="BM23" i="12" s="1"/>
  <c r="AY19" i="23"/>
  <c r="AX22" i="23"/>
  <c r="AX23" i="23" s="1"/>
  <c r="AX9" i="23" s="1"/>
  <c r="AX14" i="23" s="1"/>
  <c r="I15" i="23" s="1"/>
  <c r="AW70" i="8"/>
  <c r="AW71" i="8" s="1"/>
  <c r="AW57" i="8" s="1"/>
  <c r="AW62" i="8" s="1"/>
  <c r="AX68" i="8"/>
  <c r="AX69" i="8" s="1"/>
  <c r="AT20" i="22"/>
  <c r="AT21" i="22" s="1"/>
  <c r="AU19" i="22" s="1"/>
  <c r="BD19" i="14"/>
  <c r="BC22" i="14"/>
  <c r="BC23" i="14" s="1"/>
  <c r="BK20" i="8"/>
  <c r="BK21" i="8"/>
  <c r="BL19" i="8" s="1"/>
  <c r="BB19" i="9"/>
  <c r="BA22" i="9"/>
  <c r="BA23" i="9" s="1"/>
  <c r="BP43" i="8"/>
  <c r="BO46" i="8"/>
  <c r="BO47" i="8" s="1"/>
  <c r="AW43" i="9"/>
  <c r="AV46" i="9"/>
  <c r="AV47" i="9" s="1"/>
  <c r="AV33" i="9" s="1"/>
  <c r="AV38" i="9" s="1"/>
  <c r="AZ19" i="3"/>
  <c r="AY22" i="3"/>
  <c r="AY23" i="3" s="1"/>
  <c r="AY9" i="3" s="1"/>
  <c r="AY14" i="3" s="1"/>
  <c r="AX44" i="7"/>
  <c r="AX45" i="7" s="1"/>
  <c r="AY20" i="4"/>
  <c r="AY21" i="4" s="1"/>
  <c r="BK23" i="5" l="1"/>
  <c r="BJ26" i="5"/>
  <c r="BJ27" i="5" s="1"/>
  <c r="BJ13" i="5" s="1"/>
  <c r="BJ18" i="5" s="1"/>
  <c r="BM91" i="9"/>
  <c r="BL94" i="9"/>
  <c r="BL95" i="9" s="1"/>
  <c r="BN89" i="4"/>
  <c r="BN90" i="4" s="1"/>
  <c r="BO88" i="4" s="1"/>
  <c r="BM91" i="4"/>
  <c r="BM92" i="4" s="1"/>
  <c r="BM78" i="4" s="1"/>
  <c r="BM83" i="4" s="1"/>
  <c r="BM64" i="4"/>
  <c r="BM65" i="4"/>
  <c r="BN63" i="4" s="1"/>
  <c r="BC43" i="14"/>
  <c r="BB46" i="14"/>
  <c r="BB47" i="14" s="1"/>
  <c r="BD42" i="20"/>
  <c r="BD43" i="20" s="1"/>
  <c r="BD42" i="2"/>
  <c r="BD43" i="2" s="1"/>
  <c r="BE67" i="9"/>
  <c r="BD70" i="9"/>
  <c r="BD71" i="9" s="1"/>
  <c r="BD42" i="4"/>
  <c r="BD43" i="4" s="1"/>
  <c r="AX41" i="3"/>
  <c r="AX42" i="3"/>
  <c r="AY40" i="3" s="1"/>
  <c r="BA19" i="7"/>
  <c r="AZ22" i="7"/>
  <c r="AZ23" i="7" s="1"/>
  <c r="AZ9" i="7" s="1"/>
  <c r="AZ14" i="7" s="1"/>
  <c r="BA20" i="7"/>
  <c r="BA21" i="7" s="1"/>
  <c r="BN20" i="12"/>
  <c r="BN21" i="12" s="1"/>
  <c r="BO19" i="12" s="1"/>
  <c r="AY20" i="23"/>
  <c r="AY21" i="23" s="1"/>
  <c r="AY67" i="8"/>
  <c r="AX70" i="8"/>
  <c r="AX71" i="8" s="1"/>
  <c r="AX57" i="8" s="1"/>
  <c r="AX62" i="8" s="1"/>
  <c r="AU20" i="22"/>
  <c r="AU21" i="22" s="1"/>
  <c r="AT22" i="22"/>
  <c r="AT23" i="22" s="1"/>
  <c r="AT9" i="22" s="1"/>
  <c r="AT14" i="22" s="1"/>
  <c r="BD20" i="14"/>
  <c r="BD21" i="14" s="1"/>
  <c r="BL20" i="8"/>
  <c r="BL21" i="8" s="1"/>
  <c r="BK22" i="8"/>
  <c r="BK23" i="8" s="1"/>
  <c r="BK9" i="8" s="1"/>
  <c r="BK14" i="8" s="1"/>
  <c r="I15" i="8" s="1"/>
  <c r="BB20" i="9"/>
  <c r="BB21" i="9" s="1"/>
  <c r="BC19" i="9" s="1"/>
  <c r="BP44" i="8"/>
  <c r="BP45" i="8" s="1"/>
  <c r="AZ19" i="4"/>
  <c r="AY22" i="4"/>
  <c r="AY23" i="4" s="1"/>
  <c r="AY9" i="4" s="1"/>
  <c r="AY14" i="4" s="1"/>
  <c r="AY43" i="7"/>
  <c r="AX46" i="7"/>
  <c r="AX47" i="7" s="1"/>
  <c r="AX33" i="7" s="1"/>
  <c r="AX38" i="7" s="1"/>
  <c r="AZ20" i="3"/>
  <c r="AZ21" i="3" s="1"/>
  <c r="BA19" i="3" s="1"/>
  <c r="AW46" i="9"/>
  <c r="AW47" i="9" s="1"/>
  <c r="AW33" i="9" s="1"/>
  <c r="AW38" i="9" s="1"/>
  <c r="AW44" i="9"/>
  <c r="AW45" i="9"/>
  <c r="AX43" i="9" s="1"/>
  <c r="BK24" i="5" l="1"/>
  <c r="BK25" i="5" s="1"/>
  <c r="BM92" i="9"/>
  <c r="BM93" i="9" s="1"/>
  <c r="BN91" i="4"/>
  <c r="BN92" i="4" s="1"/>
  <c r="BN78" i="4" s="1"/>
  <c r="BN83" i="4" s="1"/>
  <c r="BO89" i="4"/>
  <c r="BO90" i="4" s="1"/>
  <c r="BM66" i="4"/>
  <c r="BM67" i="4" s="1"/>
  <c r="BM53" i="4" s="1"/>
  <c r="BM58" i="4" s="1"/>
  <c r="BN64" i="4"/>
  <c r="BN65" i="4" s="1"/>
  <c r="BC44" i="14"/>
  <c r="BC45" i="14" s="1"/>
  <c r="BE41" i="20"/>
  <c r="BD44" i="20"/>
  <c r="BD45" i="20" s="1"/>
  <c r="BD31" i="20" s="1"/>
  <c r="BD36" i="20" s="1"/>
  <c r="BE41" i="2"/>
  <c r="BD44" i="2"/>
  <c r="BD45" i="2" s="1"/>
  <c r="BD31" i="2" s="1"/>
  <c r="BD36" i="2" s="1"/>
  <c r="BE68" i="9"/>
  <c r="BE69" i="9" s="1"/>
  <c r="BF67" i="9" s="1"/>
  <c r="BE41" i="4"/>
  <c r="BD44" i="4"/>
  <c r="BD45" i="4" s="1"/>
  <c r="BD31" i="4" s="1"/>
  <c r="BD36" i="4" s="1"/>
  <c r="AX43" i="3"/>
  <c r="AX44" i="3" s="1"/>
  <c r="AX30" i="3" s="1"/>
  <c r="AX35" i="3" s="1"/>
  <c r="AY41" i="3"/>
  <c r="AY42" i="3" s="1"/>
  <c r="BB19" i="7"/>
  <c r="BA22" i="7"/>
  <c r="BA23" i="7" s="1"/>
  <c r="BA9" i="7" s="1"/>
  <c r="BA14" i="7" s="1"/>
  <c r="BB20" i="7"/>
  <c r="BB21" i="7" s="1"/>
  <c r="BO20" i="12"/>
  <c r="BO21" i="12" s="1"/>
  <c r="BP19" i="12" s="1"/>
  <c r="BO22" i="12"/>
  <c r="BO23" i="12" s="1"/>
  <c r="BN22" i="12"/>
  <c r="BN23" i="12" s="1"/>
  <c r="AZ19" i="23"/>
  <c r="AY22" i="23"/>
  <c r="AY23" i="23" s="1"/>
  <c r="AY68" i="8"/>
  <c r="AY69" i="8" s="1"/>
  <c r="AV19" i="22"/>
  <c r="AU22" i="22"/>
  <c r="AU23" i="22" s="1"/>
  <c r="AU9" i="22" s="1"/>
  <c r="AU14" i="22" s="1"/>
  <c r="BE19" i="14"/>
  <c r="BD22" i="14"/>
  <c r="BD23" i="14" s="1"/>
  <c r="BM19" i="8"/>
  <c r="BL22" i="8"/>
  <c r="BL23" i="8" s="1"/>
  <c r="BB22" i="9"/>
  <c r="BB23" i="9" s="1"/>
  <c r="BC20" i="9"/>
  <c r="BC21" i="9" s="1"/>
  <c r="BQ43" i="8"/>
  <c r="BP46" i="8"/>
  <c r="BP47" i="8" s="1"/>
  <c r="BA20" i="3"/>
  <c r="BA21" i="3" s="1"/>
  <c r="AZ22" i="3"/>
  <c r="AZ23" i="3" s="1"/>
  <c r="AZ9" i="3" s="1"/>
  <c r="AZ14" i="3" s="1"/>
  <c r="AY44" i="7"/>
  <c r="AY45" i="7" s="1"/>
  <c r="AX44" i="9"/>
  <c r="AX45" i="9" s="1"/>
  <c r="AZ20" i="4"/>
  <c r="AZ21" i="4"/>
  <c r="BA19" i="4" s="1"/>
  <c r="BL23" i="5" l="1"/>
  <c r="BK26" i="5"/>
  <c r="BK27" i="5" s="1"/>
  <c r="BK13" i="5" s="1"/>
  <c r="BK18" i="5" s="1"/>
  <c r="BN91" i="9"/>
  <c r="BM94" i="9"/>
  <c r="BM95" i="9" s="1"/>
  <c r="BP88" i="4"/>
  <c r="BO91" i="4"/>
  <c r="BO92" i="4" s="1"/>
  <c r="BO78" i="4" s="1"/>
  <c r="BO83" i="4" s="1"/>
  <c r="BO63" i="4"/>
  <c r="BN66" i="4"/>
  <c r="BN67" i="4" s="1"/>
  <c r="BN53" i="4" s="1"/>
  <c r="BN58" i="4" s="1"/>
  <c r="BD43" i="14"/>
  <c r="BC46" i="14"/>
  <c r="BC47" i="14" s="1"/>
  <c r="BE42" i="20"/>
  <c r="BE43" i="20" s="1"/>
  <c r="BE42" i="2"/>
  <c r="BE43" i="2" s="1"/>
  <c r="BF68" i="9"/>
  <c r="BF69" i="9" s="1"/>
  <c r="BE70" i="9"/>
  <c r="BE71" i="9" s="1"/>
  <c r="BE42" i="4"/>
  <c r="BE43" i="4" s="1"/>
  <c r="BF41" i="4" s="1"/>
  <c r="BB19" i="3"/>
  <c r="BA22" i="3"/>
  <c r="BA23" i="3" s="1"/>
  <c r="BA9" i="3" s="1"/>
  <c r="BA14" i="3" s="1"/>
  <c r="AZ40" i="3"/>
  <c r="AY43" i="3"/>
  <c r="AY44" i="3" s="1"/>
  <c r="AY30" i="3" s="1"/>
  <c r="AY35" i="3" s="1"/>
  <c r="BC19" i="7"/>
  <c r="BB22" i="7"/>
  <c r="BB23" i="7" s="1"/>
  <c r="BB9" i="7" s="1"/>
  <c r="BB14" i="7" s="1"/>
  <c r="BP20" i="12"/>
  <c r="BP21" i="12" s="1"/>
  <c r="BQ19" i="12" s="1"/>
  <c r="BP22" i="12"/>
  <c r="BP23" i="12" s="1"/>
  <c r="AZ20" i="23"/>
  <c r="AZ21" i="23" s="1"/>
  <c r="AZ67" i="8"/>
  <c r="AY70" i="8"/>
  <c r="AY71" i="8" s="1"/>
  <c r="AY57" i="8" s="1"/>
  <c r="AY62" i="8" s="1"/>
  <c r="AV20" i="22"/>
  <c r="AV21" i="22" s="1"/>
  <c r="BE20" i="14"/>
  <c r="BE21" i="14" s="1"/>
  <c r="BM20" i="8"/>
  <c r="BM21" i="8" s="1"/>
  <c r="BD19" i="9"/>
  <c r="BC22" i="9"/>
  <c r="BC23" i="9" s="1"/>
  <c r="BQ44" i="8"/>
  <c r="BQ45" i="8" s="1"/>
  <c r="AY43" i="9"/>
  <c r="AX46" i="9"/>
  <c r="AX47" i="9" s="1"/>
  <c r="AX33" i="9" s="1"/>
  <c r="AX38" i="9" s="1"/>
  <c r="I39" i="9" s="1"/>
  <c r="AZ43" i="7"/>
  <c r="AY46" i="7"/>
  <c r="AY47" i="7" s="1"/>
  <c r="AY33" i="7" s="1"/>
  <c r="AY38" i="7" s="1"/>
  <c r="BA20" i="4"/>
  <c r="BA21" i="4" s="1"/>
  <c r="AZ22" i="4"/>
  <c r="AZ23" i="4" s="1"/>
  <c r="AZ9" i="4" s="1"/>
  <c r="AZ14" i="4" s="1"/>
  <c r="BB20" i="3"/>
  <c r="BB21" i="3" s="1"/>
  <c r="BC19" i="3" s="1"/>
  <c r="BL24" i="5" l="1"/>
  <c r="BL25" i="5" s="1"/>
  <c r="BN92" i="9"/>
  <c r="BN93" i="9" s="1"/>
  <c r="BP89" i="4"/>
  <c r="BP90" i="4" s="1"/>
  <c r="BQ88" i="4" s="1"/>
  <c r="BO64" i="4"/>
  <c r="BO65" i="4" s="1"/>
  <c r="BD44" i="14"/>
  <c r="BD45" i="14" s="1"/>
  <c r="BF41" i="20"/>
  <c r="BE44" i="20"/>
  <c r="BE45" i="20" s="1"/>
  <c r="BE31" i="20" s="1"/>
  <c r="BE36" i="20" s="1"/>
  <c r="BF42" i="20"/>
  <c r="BF43" i="20" s="1"/>
  <c r="BF41" i="2"/>
  <c r="BE44" i="2"/>
  <c r="BE45" i="2" s="1"/>
  <c r="BE31" i="2" s="1"/>
  <c r="BE36" i="2" s="1"/>
  <c r="BG67" i="9"/>
  <c r="BF70" i="9"/>
  <c r="BF71" i="9" s="1"/>
  <c r="BB19" i="4"/>
  <c r="BA22" i="4"/>
  <c r="BA23" i="4" s="1"/>
  <c r="BA9" i="4" s="1"/>
  <c r="BA14" i="4" s="1"/>
  <c r="BE44" i="4"/>
  <c r="BE45" i="4" s="1"/>
  <c r="BE31" i="4" s="1"/>
  <c r="BE36" i="4" s="1"/>
  <c r="BF42" i="4"/>
  <c r="BF43" i="4" s="1"/>
  <c r="AZ41" i="3"/>
  <c r="AZ42" i="3" s="1"/>
  <c r="BC20" i="7"/>
  <c r="BC21" i="7" s="1"/>
  <c r="BQ20" i="12"/>
  <c r="BQ21" i="12" s="1"/>
  <c r="BR19" i="12" s="1"/>
  <c r="BA19" i="23"/>
  <c r="AZ22" i="23"/>
  <c r="AZ23" i="23" s="1"/>
  <c r="AZ68" i="8"/>
  <c r="AZ69" i="8" s="1"/>
  <c r="AW19" i="22"/>
  <c r="AV22" i="22"/>
  <c r="AV23" i="22" s="1"/>
  <c r="AV9" i="22" s="1"/>
  <c r="AV14" i="22" s="1"/>
  <c r="BF19" i="14"/>
  <c r="BE22" i="14"/>
  <c r="BE23" i="14" s="1"/>
  <c r="BN19" i="8"/>
  <c r="BM22" i="8"/>
  <c r="BM23" i="8" s="1"/>
  <c r="BD20" i="9"/>
  <c r="BD21" i="9" s="1"/>
  <c r="BE19" i="9" s="1"/>
  <c r="BR43" i="8"/>
  <c r="BQ46" i="8"/>
  <c r="BQ47" i="8" s="1"/>
  <c r="BB20" i="4"/>
  <c r="BB21" i="4" s="1"/>
  <c r="BB22" i="3"/>
  <c r="BB23" i="3" s="1"/>
  <c r="BB9" i="3" s="1"/>
  <c r="BB14" i="3" s="1"/>
  <c r="AZ44" i="7"/>
  <c r="AZ45" i="7" s="1"/>
  <c r="BC20" i="3"/>
  <c r="BC21" i="3" s="1"/>
  <c r="BD19" i="3" s="1"/>
  <c r="AY44" i="9"/>
  <c r="AY45" i="9"/>
  <c r="AZ43" i="9" s="1"/>
  <c r="AY46" i="9"/>
  <c r="AY47" i="9" s="1"/>
  <c r="BM23" i="5" l="1"/>
  <c r="BL26" i="5"/>
  <c r="BL27" i="5" s="1"/>
  <c r="BL13" i="5" s="1"/>
  <c r="BL18" i="5" s="1"/>
  <c r="BO91" i="9"/>
  <c r="BN94" i="9"/>
  <c r="BN95" i="9" s="1"/>
  <c r="BQ89" i="4"/>
  <c r="BQ90" i="4" s="1"/>
  <c r="BP91" i="4"/>
  <c r="BP92" i="4" s="1"/>
  <c r="BP78" i="4" s="1"/>
  <c r="BP83" i="4" s="1"/>
  <c r="BP63" i="4"/>
  <c r="BO66" i="4"/>
  <c r="BO67" i="4" s="1"/>
  <c r="BO53" i="4" s="1"/>
  <c r="BO58" i="4" s="1"/>
  <c r="BE43" i="14"/>
  <c r="BD46" i="14"/>
  <c r="BD47" i="14" s="1"/>
  <c r="BG41" i="20"/>
  <c r="BF44" i="20"/>
  <c r="BF45" i="20" s="1"/>
  <c r="BF31" i="20" s="1"/>
  <c r="BF36" i="20" s="1"/>
  <c r="BF42" i="2"/>
  <c r="BF43" i="2" s="1"/>
  <c r="BG68" i="9"/>
  <c r="BG69" i="9" s="1"/>
  <c r="BG41" i="4"/>
  <c r="BF44" i="4"/>
  <c r="BF45" i="4" s="1"/>
  <c r="BF31" i="4" s="1"/>
  <c r="BF36" i="4" s="1"/>
  <c r="BC22" i="3"/>
  <c r="BC23" i="3" s="1"/>
  <c r="BC9" i="3" s="1"/>
  <c r="BC14" i="3" s="1"/>
  <c r="BA40" i="3"/>
  <c r="AZ43" i="3"/>
  <c r="AZ44" i="3" s="1"/>
  <c r="AZ30" i="3" s="1"/>
  <c r="AZ35" i="3" s="1"/>
  <c r="BA43" i="7"/>
  <c r="BA44" i="7" s="1"/>
  <c r="BA45" i="7" s="1"/>
  <c r="AZ46" i="7"/>
  <c r="AZ47" i="7" s="1"/>
  <c r="AZ33" i="7" s="1"/>
  <c r="AZ38" i="7" s="1"/>
  <c r="BD19" i="7"/>
  <c r="BC22" i="7"/>
  <c r="BC23" i="7" s="1"/>
  <c r="BC9" i="7" s="1"/>
  <c r="BC14" i="7" s="1"/>
  <c r="BR20" i="12"/>
  <c r="BR21" i="12" s="1"/>
  <c r="BS19" i="12" s="1"/>
  <c r="BQ22" i="12"/>
  <c r="BQ23" i="12" s="1"/>
  <c r="BA20" i="23"/>
  <c r="BA21" i="23" s="1"/>
  <c r="BA67" i="8"/>
  <c r="AZ70" i="8"/>
  <c r="AZ71" i="8" s="1"/>
  <c r="AZ57" i="8" s="1"/>
  <c r="AZ62" i="8" s="1"/>
  <c r="AW20" i="22"/>
  <c r="AW21" i="22"/>
  <c r="AX19" i="22" s="1"/>
  <c r="BF20" i="14"/>
  <c r="BF21" i="14" s="1"/>
  <c r="BN20" i="8"/>
  <c r="BN21" i="8" s="1"/>
  <c r="BE20" i="9"/>
  <c r="BE21" i="9" s="1"/>
  <c r="BF19" i="9" s="1"/>
  <c r="BD22" i="9"/>
  <c r="BD23" i="9" s="1"/>
  <c r="BR44" i="8"/>
  <c r="BR45" i="8" s="1"/>
  <c r="BC19" i="4"/>
  <c r="BB22" i="4"/>
  <c r="BB23" i="4" s="1"/>
  <c r="BB9" i="4" s="1"/>
  <c r="BB14" i="4" s="1"/>
  <c r="AZ44" i="9"/>
  <c r="AZ45" i="9"/>
  <c r="BA43" i="9" s="1"/>
  <c r="AZ46" i="9"/>
  <c r="AZ47" i="9" s="1"/>
  <c r="BD20" i="3"/>
  <c r="BD21" i="3" s="1"/>
  <c r="BM24" i="5" l="1"/>
  <c r="BM25" i="5" s="1"/>
  <c r="BN23" i="5" s="1"/>
  <c r="BO92" i="9"/>
  <c r="BO93" i="9" s="1"/>
  <c r="BR88" i="4"/>
  <c r="BQ91" i="4"/>
  <c r="BQ92" i="4" s="1"/>
  <c r="BQ78" i="4" s="1"/>
  <c r="BQ83" i="4" s="1"/>
  <c r="BP64" i="4"/>
  <c r="BP65" i="4" s="1"/>
  <c r="BE44" i="14"/>
  <c r="BE45" i="14" s="1"/>
  <c r="BG42" i="20"/>
  <c r="BG43" i="20" s="1"/>
  <c r="BG41" i="2"/>
  <c r="BF44" i="2"/>
  <c r="BF45" i="2" s="1"/>
  <c r="BF31" i="2" s="1"/>
  <c r="BF36" i="2" s="1"/>
  <c r="BH67" i="9"/>
  <c r="BG70" i="9"/>
  <c r="BG71" i="9" s="1"/>
  <c r="BG42" i="4"/>
  <c r="BG43" i="4" s="1"/>
  <c r="BA41" i="3"/>
  <c r="BA42" i="3" s="1"/>
  <c r="BD20" i="7"/>
  <c r="BD21" i="7" s="1"/>
  <c r="BE19" i="7" s="1"/>
  <c r="BS20" i="12"/>
  <c r="BS21" i="12" s="1"/>
  <c r="BR22" i="12"/>
  <c r="BR23" i="12" s="1"/>
  <c r="BB19" i="23"/>
  <c r="BA22" i="23"/>
  <c r="BA23" i="23" s="1"/>
  <c r="BA68" i="8"/>
  <c r="BA69" i="8" s="1"/>
  <c r="AX20" i="22"/>
  <c r="AX21" i="22" s="1"/>
  <c r="AW22" i="22"/>
  <c r="AW23" i="22" s="1"/>
  <c r="AW9" i="22" s="1"/>
  <c r="AW14" i="22" s="1"/>
  <c r="BG19" i="14"/>
  <c r="BF22" i="14"/>
  <c r="BF23" i="14" s="1"/>
  <c r="BO19" i="8"/>
  <c r="BN22" i="8"/>
  <c r="BN23" i="8" s="1"/>
  <c r="BE22" i="9"/>
  <c r="BE23" i="9" s="1"/>
  <c r="BF20" i="9"/>
  <c r="BF21" i="9" s="1"/>
  <c r="BS43" i="8"/>
  <c r="BR46" i="8"/>
  <c r="BR47" i="8" s="1"/>
  <c r="BB43" i="7"/>
  <c r="BA46" i="7"/>
  <c r="BA47" i="7" s="1"/>
  <c r="BA33" i="7" s="1"/>
  <c r="BA38" i="7" s="1"/>
  <c r="BE19" i="3"/>
  <c r="BD22" i="3"/>
  <c r="BD23" i="3" s="1"/>
  <c r="BD9" i="3" s="1"/>
  <c r="BD14" i="3" s="1"/>
  <c r="BA44" i="9"/>
  <c r="BA45" i="9" s="1"/>
  <c r="BC20" i="4"/>
  <c r="BC21" i="4" s="1"/>
  <c r="BN24" i="5" l="1"/>
  <c r="BN25" i="5" s="1"/>
  <c r="BM26" i="5"/>
  <c r="BM27" i="5" s="1"/>
  <c r="BM13" i="5" s="1"/>
  <c r="BM18" i="5" s="1"/>
  <c r="BP91" i="9"/>
  <c r="BO94" i="9"/>
  <c r="BO95" i="9" s="1"/>
  <c r="BR89" i="4"/>
  <c r="BR90" i="4" s="1"/>
  <c r="BQ63" i="4"/>
  <c r="BP66" i="4"/>
  <c r="BP67" i="4" s="1"/>
  <c r="BP53" i="4" s="1"/>
  <c r="BP58" i="4" s="1"/>
  <c r="BF43" i="14"/>
  <c r="BE46" i="14"/>
  <c r="BE47" i="14" s="1"/>
  <c r="BH41" i="20"/>
  <c r="BG44" i="20"/>
  <c r="BG45" i="20" s="1"/>
  <c r="BG31" i="20" s="1"/>
  <c r="BG36" i="20" s="1"/>
  <c r="BG42" i="2"/>
  <c r="BG43" i="2" s="1"/>
  <c r="BH68" i="9"/>
  <c r="BH69" i="9" s="1"/>
  <c r="BI67" i="9" s="1"/>
  <c r="BH41" i="4"/>
  <c r="BG44" i="4"/>
  <c r="BG45" i="4" s="1"/>
  <c r="BG31" i="4" s="1"/>
  <c r="BG36" i="4" s="1"/>
  <c r="BB40" i="3"/>
  <c r="BA43" i="3"/>
  <c r="BA44" i="3" s="1"/>
  <c r="BA30" i="3" s="1"/>
  <c r="BA35" i="3" s="1"/>
  <c r="BE20" i="7"/>
  <c r="BE21" i="7" s="1"/>
  <c r="BD22" i="7"/>
  <c r="BD23" i="7" s="1"/>
  <c r="BD9" i="7" s="1"/>
  <c r="BD14" i="7" s="1"/>
  <c r="I15" i="7" s="1"/>
  <c r="BT19" i="12"/>
  <c r="BS22" i="12"/>
  <c r="BS23" i="12" s="1"/>
  <c r="BB20" i="23"/>
  <c r="BB21" i="23" s="1"/>
  <c r="BB67" i="8"/>
  <c r="BA70" i="8"/>
  <c r="BA71" i="8" s="1"/>
  <c r="BA57" i="8" s="1"/>
  <c r="BA62" i="8" s="1"/>
  <c r="AY19" i="22"/>
  <c r="AX22" i="22"/>
  <c r="AX23" i="22" s="1"/>
  <c r="AX9" i="22" s="1"/>
  <c r="AX14" i="22" s="1"/>
  <c r="I15" i="22" s="1"/>
  <c r="BG20" i="14"/>
  <c r="BG21" i="14"/>
  <c r="BH19" i="14" s="1"/>
  <c r="BO20" i="8"/>
  <c r="BO21" i="8" s="1"/>
  <c r="BG19" i="9"/>
  <c r="BF22" i="9"/>
  <c r="BF23" i="9" s="1"/>
  <c r="BS44" i="8"/>
  <c r="BS45" i="8" s="1"/>
  <c r="BD19" i="4"/>
  <c r="BC22" i="4"/>
  <c r="BC23" i="4" s="1"/>
  <c r="BC9" i="4" s="1"/>
  <c r="BC14" i="4" s="1"/>
  <c r="BB43" i="9"/>
  <c r="BA46" i="9"/>
  <c r="BA47" i="9" s="1"/>
  <c r="BE20" i="3"/>
  <c r="BE21" i="3" s="1"/>
  <c r="BF19" i="3" s="1"/>
  <c r="BB44" i="7"/>
  <c r="BB45" i="7" s="1"/>
  <c r="BC43" i="7" s="1"/>
  <c r="BO23" i="5" l="1"/>
  <c r="BN26" i="5"/>
  <c r="BN27" i="5" s="1"/>
  <c r="BN13" i="5" s="1"/>
  <c r="BN18" i="5" s="1"/>
  <c r="BP92" i="9"/>
  <c r="BP93" i="9" s="1"/>
  <c r="BS88" i="4"/>
  <c r="BR91" i="4"/>
  <c r="BR92" i="4" s="1"/>
  <c r="BR78" i="4" s="1"/>
  <c r="BR83" i="4" s="1"/>
  <c r="BQ64" i="4"/>
  <c r="BQ65" i="4"/>
  <c r="BR63" i="4" s="1"/>
  <c r="BQ66" i="4"/>
  <c r="BQ67" i="4" s="1"/>
  <c r="BQ53" i="4" s="1"/>
  <c r="BQ58" i="4" s="1"/>
  <c r="BF44" i="14"/>
  <c r="BF45" i="14" s="1"/>
  <c r="BH42" i="20"/>
  <c r="BH43" i="20" s="1"/>
  <c r="BH41" i="2"/>
  <c r="BG44" i="2"/>
  <c r="BG45" i="2" s="1"/>
  <c r="BG31" i="2" s="1"/>
  <c r="BG36" i="2" s="1"/>
  <c r="BI68" i="9"/>
  <c r="BI69" i="9" s="1"/>
  <c r="BH70" i="9"/>
  <c r="BH71" i="9" s="1"/>
  <c r="BH42" i="4"/>
  <c r="BH43" i="4" s="1"/>
  <c r="BB41" i="3"/>
  <c r="BB42" i="3" s="1"/>
  <c r="BF19" i="7"/>
  <c r="BE22" i="7"/>
  <c r="BE23" i="7" s="1"/>
  <c r="BF20" i="7"/>
  <c r="BF21" i="7" s="1"/>
  <c r="BT20" i="12"/>
  <c r="BT21" i="12" s="1"/>
  <c r="BU19" i="12" s="1"/>
  <c r="BC19" i="23"/>
  <c r="BB22" i="23"/>
  <c r="BB23" i="23" s="1"/>
  <c r="BB68" i="8"/>
  <c r="BB69" i="8" s="1"/>
  <c r="AY20" i="22"/>
  <c r="AY21" i="22" s="1"/>
  <c r="BG22" i="14"/>
  <c r="BG23" i="14" s="1"/>
  <c r="BH20" i="14"/>
  <c r="BH21" i="14" s="1"/>
  <c r="BI19" i="14" s="1"/>
  <c r="BP19" i="8"/>
  <c r="BO22" i="8"/>
  <c r="BO23" i="8" s="1"/>
  <c r="BG20" i="9"/>
  <c r="BG21" i="9" s="1"/>
  <c r="BH19" i="9" s="1"/>
  <c r="BT43" i="8"/>
  <c r="BS46" i="8"/>
  <c r="BS47" i="8" s="1"/>
  <c r="BB46" i="7"/>
  <c r="BB47" i="7" s="1"/>
  <c r="BB33" i="7" s="1"/>
  <c r="BB38" i="7" s="1"/>
  <c r="BE22" i="3"/>
  <c r="BE23" i="3" s="1"/>
  <c r="BE9" i="3" s="1"/>
  <c r="BE14" i="3" s="1"/>
  <c r="BC44" i="7"/>
  <c r="BC45" i="7" s="1"/>
  <c r="BD43" i="7" s="1"/>
  <c r="BF20" i="3"/>
  <c r="BF21" i="3" s="1"/>
  <c r="BG19" i="3" s="1"/>
  <c r="BB44" i="9"/>
  <c r="BB46" i="9"/>
  <c r="BB47" i="9" s="1"/>
  <c r="BB45" i="9"/>
  <c r="BC43" i="9" s="1"/>
  <c r="BD20" i="4"/>
  <c r="BD21" i="4" s="1"/>
  <c r="BO24" i="5" l="1"/>
  <c r="BO25" i="5" s="1"/>
  <c r="BQ91" i="9"/>
  <c r="BP94" i="9"/>
  <c r="BP95" i="9" s="1"/>
  <c r="BS89" i="4"/>
  <c r="BS90" i="4" s="1"/>
  <c r="BR64" i="4"/>
  <c r="BR65" i="4" s="1"/>
  <c r="BG43" i="14"/>
  <c r="BF46" i="14"/>
  <c r="BF47" i="14" s="1"/>
  <c r="BG44" i="14"/>
  <c r="BG45" i="14" s="1"/>
  <c r="BI41" i="20"/>
  <c r="BH44" i="20"/>
  <c r="BH45" i="20" s="1"/>
  <c r="BH31" i="20" s="1"/>
  <c r="BH36" i="20" s="1"/>
  <c r="BH42" i="2"/>
  <c r="BH43" i="2" s="1"/>
  <c r="BJ67" i="9"/>
  <c r="BI70" i="9"/>
  <c r="BI71" i="9" s="1"/>
  <c r="BI41" i="4"/>
  <c r="BH44" i="4"/>
  <c r="BH45" i="4" s="1"/>
  <c r="BH31" i="4" s="1"/>
  <c r="BH36" i="4" s="1"/>
  <c r="BC40" i="3"/>
  <c r="BB43" i="3"/>
  <c r="BB44" i="3" s="1"/>
  <c r="BB30" i="3" s="1"/>
  <c r="BB35" i="3" s="1"/>
  <c r="BG19" i="7"/>
  <c r="BF22" i="7"/>
  <c r="BF23" i="7" s="1"/>
  <c r="BT22" i="12"/>
  <c r="BT23" i="12" s="1"/>
  <c r="BU20" i="12"/>
  <c r="BU21" i="12" s="1"/>
  <c r="BV19" i="12" s="1"/>
  <c r="BC20" i="23"/>
  <c r="BC21" i="23" s="1"/>
  <c r="BC67" i="8"/>
  <c r="BB70" i="8"/>
  <c r="BB71" i="8" s="1"/>
  <c r="BB57" i="8" s="1"/>
  <c r="BB62" i="8" s="1"/>
  <c r="AZ19" i="22"/>
  <c r="AY22" i="22"/>
  <c r="AY23" i="22" s="1"/>
  <c r="BH22" i="14"/>
  <c r="BH23" i="14" s="1"/>
  <c r="BI20" i="14"/>
  <c r="BI21" i="14" s="1"/>
  <c r="BJ19" i="14" s="1"/>
  <c r="BP20" i="8"/>
  <c r="BP21" i="8" s="1"/>
  <c r="BH20" i="9"/>
  <c r="BH21" i="9" s="1"/>
  <c r="BI19" i="9" s="1"/>
  <c r="BG22" i="9"/>
  <c r="BG23" i="9" s="1"/>
  <c r="BT44" i="8"/>
  <c r="BT45" i="8" s="1"/>
  <c r="BE19" i="4"/>
  <c r="BD22" i="4"/>
  <c r="BD23" i="4" s="1"/>
  <c r="BD9" i="4" s="1"/>
  <c r="BD14" i="4" s="1"/>
  <c r="BF22" i="3"/>
  <c r="BF23" i="3" s="1"/>
  <c r="BF9" i="3" s="1"/>
  <c r="BF14" i="3" s="1"/>
  <c r="BD44" i="7"/>
  <c r="BD45" i="7" s="1"/>
  <c r="BE43" i="7" s="1"/>
  <c r="BG20" i="3"/>
  <c r="BG21" i="3" s="1"/>
  <c r="BC44" i="9"/>
  <c r="BC45" i="9"/>
  <c r="BD43" i="9" s="1"/>
  <c r="BC46" i="9"/>
  <c r="BC47" i="9" s="1"/>
  <c r="BC46" i="7"/>
  <c r="BC47" i="7" s="1"/>
  <c r="BC33" i="7" s="1"/>
  <c r="BC38" i="7" s="1"/>
  <c r="BP23" i="5" l="1"/>
  <c r="BO26" i="5"/>
  <c r="BO27" i="5" s="1"/>
  <c r="BO13" i="5" s="1"/>
  <c r="BO18" i="5" s="1"/>
  <c r="BQ92" i="9"/>
  <c r="BQ93" i="9" s="1"/>
  <c r="BT88" i="4"/>
  <c r="BS91" i="4"/>
  <c r="BS92" i="4" s="1"/>
  <c r="BS78" i="4" s="1"/>
  <c r="BS83" i="4" s="1"/>
  <c r="BS63" i="4"/>
  <c r="BR66" i="4"/>
  <c r="BR67" i="4" s="1"/>
  <c r="BR53" i="4" s="1"/>
  <c r="BR58" i="4" s="1"/>
  <c r="BH43" i="14"/>
  <c r="BG46" i="14"/>
  <c r="BG47" i="14" s="1"/>
  <c r="BI42" i="20"/>
  <c r="BI43" i="20" s="1"/>
  <c r="BJ41" i="20" s="1"/>
  <c r="BI41" i="2"/>
  <c r="BH44" i="2"/>
  <c r="BH45" i="2" s="1"/>
  <c r="BH31" i="2" s="1"/>
  <c r="BH36" i="2" s="1"/>
  <c r="BJ68" i="9"/>
  <c r="BJ69" i="9" s="1"/>
  <c r="BI42" i="4"/>
  <c r="BI43" i="4" s="1"/>
  <c r="BJ41" i="4" s="1"/>
  <c r="BC41" i="3"/>
  <c r="BC42" i="3" s="1"/>
  <c r="BD46" i="7"/>
  <c r="BD47" i="7" s="1"/>
  <c r="BD33" i="7" s="1"/>
  <c r="BD38" i="7" s="1"/>
  <c r="I39" i="7" s="1"/>
  <c r="BG20" i="7"/>
  <c r="BG21" i="7" s="1"/>
  <c r="BH19" i="7" s="1"/>
  <c r="BV22" i="12"/>
  <c r="BV23" i="12" s="1"/>
  <c r="BV20" i="12"/>
  <c r="BV21" i="12" s="1"/>
  <c r="BW19" i="12" s="1"/>
  <c r="BU22" i="12"/>
  <c r="BU23" i="12" s="1"/>
  <c r="BD19" i="23"/>
  <c r="BC22" i="23"/>
  <c r="BC23" i="23" s="1"/>
  <c r="BC68" i="8"/>
  <c r="BC69" i="8" s="1"/>
  <c r="AZ20" i="22"/>
  <c r="AZ21" i="22" s="1"/>
  <c r="BA19" i="22" s="1"/>
  <c r="BI22" i="14"/>
  <c r="BI23" i="14" s="1"/>
  <c r="BJ20" i="14"/>
  <c r="BJ21" i="14" s="1"/>
  <c r="BQ19" i="8"/>
  <c r="BP22" i="8"/>
  <c r="BP23" i="8" s="1"/>
  <c r="BI20" i="9"/>
  <c r="BI21" i="9" s="1"/>
  <c r="BJ19" i="9" s="1"/>
  <c r="BH22" i="9"/>
  <c r="BH23" i="9" s="1"/>
  <c r="BU43" i="8"/>
  <c r="BT46" i="8"/>
  <c r="BT47" i="8" s="1"/>
  <c r="BH19" i="3"/>
  <c r="BG22" i="3"/>
  <c r="BG23" i="3" s="1"/>
  <c r="BG9" i="3" s="1"/>
  <c r="BG14" i="3" s="1"/>
  <c r="BE44" i="7"/>
  <c r="BE45" i="7" s="1"/>
  <c r="BD44" i="9"/>
  <c r="BD45" i="9" s="1"/>
  <c r="BE20" i="4"/>
  <c r="BE21" i="4" s="1"/>
  <c r="BP24" i="5" l="1"/>
  <c r="BP25" i="5" s="1"/>
  <c r="BR91" i="9"/>
  <c r="BQ94" i="9"/>
  <c r="BQ95" i="9" s="1"/>
  <c r="BT89" i="4"/>
  <c r="BT90" i="4" s="1"/>
  <c r="BS64" i="4"/>
  <c r="BS65" i="4"/>
  <c r="BT63" i="4" s="1"/>
  <c r="BS66" i="4"/>
  <c r="BS67" i="4" s="1"/>
  <c r="BS53" i="4" s="1"/>
  <c r="BS58" i="4" s="1"/>
  <c r="BH44" i="14"/>
  <c r="BH45" i="14" s="1"/>
  <c r="BJ42" i="20"/>
  <c r="BJ43" i="20"/>
  <c r="BK41" i="20" s="1"/>
  <c r="BI44" i="20"/>
  <c r="BI45" i="20" s="1"/>
  <c r="BI31" i="20" s="1"/>
  <c r="BI36" i="20" s="1"/>
  <c r="BI42" i="2"/>
  <c r="BI43" i="2" s="1"/>
  <c r="BJ41" i="2" s="1"/>
  <c r="BK67" i="9"/>
  <c r="BJ70" i="9"/>
  <c r="BJ71" i="9" s="1"/>
  <c r="BF19" i="4"/>
  <c r="BE22" i="4"/>
  <c r="BE23" i="4" s="1"/>
  <c r="BE9" i="4" s="1"/>
  <c r="BE14" i="4" s="1"/>
  <c r="BJ42" i="4"/>
  <c r="BJ43" i="4" s="1"/>
  <c r="BI44" i="4"/>
  <c r="BI45" i="4" s="1"/>
  <c r="BI31" i="4" s="1"/>
  <c r="BI36" i="4" s="1"/>
  <c r="BD40" i="3"/>
  <c r="BC43" i="3"/>
  <c r="BC44" i="3" s="1"/>
  <c r="BC30" i="3" s="1"/>
  <c r="BC35" i="3" s="1"/>
  <c r="BH20" i="7"/>
  <c r="BH21" i="7" s="1"/>
  <c r="BG22" i="7"/>
  <c r="BG23" i="7" s="1"/>
  <c r="BW20" i="12"/>
  <c r="BW21" i="12"/>
  <c r="BX19" i="12" s="1"/>
  <c r="BW22" i="12"/>
  <c r="BW23" i="12" s="1"/>
  <c r="BD20" i="23"/>
  <c r="BD21" i="23" s="1"/>
  <c r="BD67" i="8"/>
  <c r="BC70" i="8"/>
  <c r="BC71" i="8" s="1"/>
  <c r="BC57" i="8" s="1"/>
  <c r="BC62" i="8" s="1"/>
  <c r="BA20" i="22"/>
  <c r="BA21" i="22" s="1"/>
  <c r="AZ22" i="22"/>
  <c r="AZ23" i="22" s="1"/>
  <c r="BK19" i="14"/>
  <c r="BJ22" i="14"/>
  <c r="BJ23" i="14" s="1"/>
  <c r="BQ20" i="8"/>
  <c r="BQ21" i="8" s="1"/>
  <c r="BI22" i="9"/>
  <c r="BI23" i="9" s="1"/>
  <c r="BJ20" i="9"/>
  <c r="BJ21" i="9" s="1"/>
  <c r="BU44" i="8"/>
  <c r="BU45" i="8" s="1"/>
  <c r="BE43" i="9"/>
  <c r="BD46" i="9"/>
  <c r="BD47" i="9" s="1"/>
  <c r="BF43" i="7"/>
  <c r="BE46" i="7"/>
  <c r="BE47" i="7" s="1"/>
  <c r="BF20" i="4"/>
  <c r="BF21" i="4" s="1"/>
  <c r="BH20" i="3"/>
  <c r="BH21" i="3" s="1"/>
  <c r="BQ23" i="5" l="1"/>
  <c r="BP26" i="5"/>
  <c r="BP27" i="5" s="1"/>
  <c r="BP13" i="5" s="1"/>
  <c r="BP18" i="5" s="1"/>
  <c r="BR92" i="9"/>
  <c r="BR93" i="9" s="1"/>
  <c r="BS91" i="9" s="1"/>
  <c r="BU88" i="4"/>
  <c r="BT91" i="4"/>
  <c r="BT92" i="4" s="1"/>
  <c r="BT78" i="4" s="1"/>
  <c r="BT83" i="4" s="1"/>
  <c r="BT64" i="4"/>
  <c r="BT65" i="4"/>
  <c r="BU63" i="4" s="1"/>
  <c r="BT66" i="4"/>
  <c r="BT67" i="4" s="1"/>
  <c r="BT53" i="4" s="1"/>
  <c r="BT58" i="4" s="1"/>
  <c r="BI43" i="14"/>
  <c r="BH46" i="14"/>
  <c r="BH47" i="14" s="1"/>
  <c r="BK42" i="20"/>
  <c r="BK43" i="20" s="1"/>
  <c r="BJ44" i="20"/>
  <c r="BJ45" i="20" s="1"/>
  <c r="BJ31" i="20" s="1"/>
  <c r="BJ36" i="20" s="1"/>
  <c r="BJ42" i="2"/>
  <c r="BJ43" i="2" s="1"/>
  <c r="BI44" i="2"/>
  <c r="BI45" i="2" s="1"/>
  <c r="BI31" i="2" s="1"/>
  <c r="BI36" i="2" s="1"/>
  <c r="BK68" i="9"/>
  <c r="BK69" i="9" s="1"/>
  <c r="BK41" i="4"/>
  <c r="BJ44" i="4"/>
  <c r="BJ45" i="4" s="1"/>
  <c r="BJ31" i="4" s="1"/>
  <c r="BJ36" i="4" s="1"/>
  <c r="BD41" i="3"/>
  <c r="BD42" i="3" s="1"/>
  <c r="BI19" i="7"/>
  <c r="BH22" i="7"/>
  <c r="BH23" i="7" s="1"/>
  <c r="BI20" i="7"/>
  <c r="BI21" i="7" s="1"/>
  <c r="BX20" i="12"/>
  <c r="BX21" i="12" s="1"/>
  <c r="BY19" i="12" s="1"/>
  <c r="BX22" i="12"/>
  <c r="BX23" i="12" s="1"/>
  <c r="BE19" i="23"/>
  <c r="BD22" i="23"/>
  <c r="BD23" i="23" s="1"/>
  <c r="BD68" i="8"/>
  <c r="BD69" i="8" s="1"/>
  <c r="BB19" i="22"/>
  <c r="BA22" i="22"/>
  <c r="BA23" i="22" s="1"/>
  <c r="BK20" i="14"/>
  <c r="BK21" i="14" s="1"/>
  <c r="BR19" i="8"/>
  <c r="BQ22" i="8"/>
  <c r="BQ23" i="8" s="1"/>
  <c r="BK19" i="9"/>
  <c r="BJ22" i="9"/>
  <c r="BJ23" i="9" s="1"/>
  <c r="BV43" i="8"/>
  <c r="BU46" i="8"/>
  <c r="BU47" i="8" s="1"/>
  <c r="BI19" i="3"/>
  <c r="BH22" i="3"/>
  <c r="BH23" i="3" s="1"/>
  <c r="BH9" i="3" s="1"/>
  <c r="BH14" i="3" s="1"/>
  <c r="BG19" i="4"/>
  <c r="BF22" i="4"/>
  <c r="BF23" i="4" s="1"/>
  <c r="BF9" i="4" s="1"/>
  <c r="BF14" i="4" s="1"/>
  <c r="BF44" i="7"/>
  <c r="BF45" i="7" s="1"/>
  <c r="BG43" i="7" s="1"/>
  <c r="BE44" i="9"/>
  <c r="BE45" i="9" s="1"/>
  <c r="BQ24" i="5" l="1"/>
  <c r="BQ25" i="5" s="1"/>
  <c r="BS92" i="9"/>
  <c r="BS93" i="9" s="1"/>
  <c r="BR94" i="9"/>
  <c r="BR95" i="9" s="1"/>
  <c r="BU89" i="4"/>
  <c r="BU90" i="4" s="1"/>
  <c r="BU64" i="4"/>
  <c r="BU65" i="4"/>
  <c r="BV63" i="4" s="1"/>
  <c r="BU66" i="4"/>
  <c r="BU67" i="4" s="1"/>
  <c r="BU53" i="4" s="1"/>
  <c r="BU58" i="4" s="1"/>
  <c r="BI44" i="14"/>
  <c r="BI45" i="14" s="1"/>
  <c r="BL41" i="20"/>
  <c r="BK44" i="20"/>
  <c r="BK45" i="20" s="1"/>
  <c r="BK31" i="20" s="1"/>
  <c r="BK36" i="20" s="1"/>
  <c r="BK41" i="2"/>
  <c r="BJ44" i="2"/>
  <c r="BJ45" i="2" s="1"/>
  <c r="BJ31" i="2" s="1"/>
  <c r="BJ36" i="2" s="1"/>
  <c r="BL67" i="9"/>
  <c r="BK70" i="9"/>
  <c r="BK71" i="9" s="1"/>
  <c r="BK42" i="4"/>
  <c r="BK43" i="4" s="1"/>
  <c r="BL41" i="4" s="1"/>
  <c r="BE40" i="3"/>
  <c r="BD43" i="3"/>
  <c r="BD44" i="3" s="1"/>
  <c r="BD30" i="3" s="1"/>
  <c r="BD35" i="3" s="1"/>
  <c r="BJ19" i="7"/>
  <c r="BI22" i="7"/>
  <c r="BI23" i="7" s="1"/>
  <c r="BY20" i="12"/>
  <c r="BY21" i="12" s="1"/>
  <c r="BZ19" i="12" s="1"/>
  <c r="BE20" i="23"/>
  <c r="BE21" i="23" s="1"/>
  <c r="BF19" i="23" s="1"/>
  <c r="BE67" i="8"/>
  <c r="BD70" i="8"/>
  <c r="BD71" i="8" s="1"/>
  <c r="BD57" i="8" s="1"/>
  <c r="BD62" i="8" s="1"/>
  <c r="BB20" i="22"/>
  <c r="BB21" i="22" s="1"/>
  <c r="BC19" i="22" s="1"/>
  <c r="BL19" i="14"/>
  <c r="BK22" i="14"/>
  <c r="BK23" i="14" s="1"/>
  <c r="BR20" i="8"/>
  <c r="BR21" i="8"/>
  <c r="BS19" i="8" s="1"/>
  <c r="BK20" i="9"/>
  <c r="BK21" i="9" s="1"/>
  <c r="BV44" i="8"/>
  <c r="BV45" i="8" s="1"/>
  <c r="BF43" i="9"/>
  <c r="BE46" i="9"/>
  <c r="BE47" i="9" s="1"/>
  <c r="BG44" i="7"/>
  <c r="BG45" i="7" s="1"/>
  <c r="BF46" i="7"/>
  <c r="BF47" i="7" s="1"/>
  <c r="BG20" i="4"/>
  <c r="BG21" i="4" s="1"/>
  <c r="BI20" i="3"/>
  <c r="BI21" i="3" s="1"/>
  <c r="BR23" i="5" l="1"/>
  <c r="BQ26" i="5"/>
  <c r="BQ27" i="5" s="1"/>
  <c r="BQ13" i="5" s="1"/>
  <c r="BQ18" i="5" s="1"/>
  <c r="BT91" i="9"/>
  <c r="BS94" i="9"/>
  <c r="BS95" i="9" s="1"/>
  <c r="BV88" i="4"/>
  <c r="BU91" i="4"/>
  <c r="BU92" i="4" s="1"/>
  <c r="BU78" i="4" s="1"/>
  <c r="BU83" i="4" s="1"/>
  <c r="BV64" i="4"/>
  <c r="BV65" i="4"/>
  <c r="BW63" i="4" s="1"/>
  <c r="BV66" i="4"/>
  <c r="BV67" i="4" s="1"/>
  <c r="BV53" i="4" s="1"/>
  <c r="BV58" i="4" s="1"/>
  <c r="BJ43" i="14"/>
  <c r="BI46" i="14"/>
  <c r="BI47" i="14" s="1"/>
  <c r="BL42" i="20"/>
  <c r="BL43" i="20" s="1"/>
  <c r="BK42" i="2"/>
  <c r="BK43" i="2" s="1"/>
  <c r="BL68" i="9"/>
  <c r="BL69" i="9" s="1"/>
  <c r="BL42" i="4"/>
  <c r="BL43" i="4" s="1"/>
  <c r="BK44" i="4"/>
  <c r="BK45" i="4" s="1"/>
  <c r="BK31" i="4" s="1"/>
  <c r="BK36" i="4" s="1"/>
  <c r="BJ19" i="3"/>
  <c r="BI22" i="3"/>
  <c r="BI23" i="3" s="1"/>
  <c r="BI9" i="3" s="1"/>
  <c r="BI14" i="3" s="1"/>
  <c r="BE41" i="3"/>
  <c r="BE42" i="3" s="1"/>
  <c r="BH43" i="7"/>
  <c r="BG46" i="7"/>
  <c r="BG47" i="7" s="1"/>
  <c r="BJ20" i="7"/>
  <c r="BJ21" i="7" s="1"/>
  <c r="BZ20" i="12"/>
  <c r="BZ21" i="12" s="1"/>
  <c r="CA19" i="12" s="1"/>
  <c r="BZ22" i="12"/>
  <c r="BZ23" i="12" s="1"/>
  <c r="BY22" i="12"/>
  <c r="BY23" i="12" s="1"/>
  <c r="BF20" i="23"/>
  <c r="BF21" i="23" s="1"/>
  <c r="BG19" i="23" s="1"/>
  <c r="BE22" i="23"/>
  <c r="BE23" i="23" s="1"/>
  <c r="BE68" i="8"/>
  <c r="BE69" i="8"/>
  <c r="BF67" i="8" s="1"/>
  <c r="BC20" i="22"/>
  <c r="BC21" i="22" s="1"/>
  <c r="BB22" i="22"/>
  <c r="BB23" i="22" s="1"/>
  <c r="BL20" i="14"/>
  <c r="BL21" i="14" s="1"/>
  <c r="BM19" i="14" s="1"/>
  <c r="BS20" i="8"/>
  <c r="BS21" i="8" s="1"/>
  <c r="BR22" i="8"/>
  <c r="BR23" i="8" s="1"/>
  <c r="BL19" i="9"/>
  <c r="BK22" i="9"/>
  <c r="BK23" i="9" s="1"/>
  <c r="BW43" i="8"/>
  <c r="BV46" i="8"/>
  <c r="BV47" i="8" s="1"/>
  <c r="BH19" i="4"/>
  <c r="BG22" i="4"/>
  <c r="BG23" i="4" s="1"/>
  <c r="BG9" i="4" s="1"/>
  <c r="BG14" i="4" s="1"/>
  <c r="BH44" i="7"/>
  <c r="BH45" i="7" s="1"/>
  <c r="BJ20" i="3"/>
  <c r="BJ21" i="3" s="1"/>
  <c r="BF44" i="9"/>
  <c r="BF45" i="9" s="1"/>
  <c r="BR24" i="5" l="1"/>
  <c r="BR25" i="5" s="1"/>
  <c r="BT92" i="9"/>
  <c r="BT93" i="9" s="1"/>
  <c r="BV89" i="4"/>
  <c r="BV90" i="4" s="1"/>
  <c r="BW64" i="4"/>
  <c r="BW65" i="4"/>
  <c r="BX63" i="4" s="1"/>
  <c r="BJ44" i="14"/>
  <c r="BJ45" i="14" s="1"/>
  <c r="BM41" i="20"/>
  <c r="BL44" i="20"/>
  <c r="BL45" i="20" s="1"/>
  <c r="BL31" i="20" s="1"/>
  <c r="BL36" i="20" s="1"/>
  <c r="BL41" i="2"/>
  <c r="BK44" i="2"/>
  <c r="BK45" i="2" s="1"/>
  <c r="BK31" i="2" s="1"/>
  <c r="BK36" i="2" s="1"/>
  <c r="BL42" i="2"/>
  <c r="BL43" i="2" s="1"/>
  <c r="BM67" i="9"/>
  <c r="BL70" i="9"/>
  <c r="BL71" i="9" s="1"/>
  <c r="BM41" i="4"/>
  <c r="BL44" i="4"/>
  <c r="BL45" i="4" s="1"/>
  <c r="BL31" i="4" s="1"/>
  <c r="BL36" i="4" s="1"/>
  <c r="BF40" i="3"/>
  <c r="BE43" i="3"/>
  <c r="BE44" i="3" s="1"/>
  <c r="BE30" i="3" s="1"/>
  <c r="BE35" i="3" s="1"/>
  <c r="BF41" i="3"/>
  <c r="BF42" i="3" s="1"/>
  <c r="BG40" i="3" s="1"/>
  <c r="BK19" i="7"/>
  <c r="BJ22" i="7"/>
  <c r="BJ23" i="7" s="1"/>
  <c r="BI43" i="7"/>
  <c r="BH46" i="7"/>
  <c r="BH47" i="7" s="1"/>
  <c r="CA20" i="12"/>
  <c r="CA21" i="12" s="1"/>
  <c r="BG20" i="23"/>
  <c r="BG21" i="23" s="1"/>
  <c r="BF22" i="23"/>
  <c r="BF23" i="23" s="1"/>
  <c r="BE70" i="8"/>
  <c r="BE71" i="8" s="1"/>
  <c r="BE57" i="8" s="1"/>
  <c r="BE62" i="8" s="1"/>
  <c r="BF68" i="8"/>
  <c r="BF69" i="8" s="1"/>
  <c r="BD19" i="22"/>
  <c r="BC22" i="22"/>
  <c r="BC23" i="22" s="1"/>
  <c r="BL22" i="14"/>
  <c r="BL23" i="14" s="1"/>
  <c r="BM20" i="14"/>
  <c r="BM21" i="14" s="1"/>
  <c r="BT19" i="8"/>
  <c r="BS22" i="8"/>
  <c r="BS23" i="8" s="1"/>
  <c r="BL20" i="9"/>
  <c r="BL21" i="9" s="1"/>
  <c r="BM19" i="9" s="1"/>
  <c r="BW44" i="8"/>
  <c r="BW45" i="8" s="1"/>
  <c r="BG43" i="9"/>
  <c r="BF46" i="9"/>
  <c r="BF47" i="9" s="1"/>
  <c r="BK19" i="3"/>
  <c r="BJ22" i="3"/>
  <c r="BJ23" i="3" s="1"/>
  <c r="BJ9" i="3" s="1"/>
  <c r="BJ14" i="3" s="1"/>
  <c r="BI44" i="7"/>
  <c r="BI45" i="7" s="1"/>
  <c r="BH20" i="4"/>
  <c r="BH21" i="4" s="1"/>
  <c r="BS23" i="5" l="1"/>
  <c r="BR26" i="5"/>
  <c r="BR27" i="5" s="1"/>
  <c r="BR13" i="5" s="1"/>
  <c r="BR18" i="5" s="1"/>
  <c r="BU91" i="9"/>
  <c r="BT94" i="9"/>
  <c r="BT95" i="9" s="1"/>
  <c r="BW88" i="4"/>
  <c r="BV91" i="4"/>
  <c r="BV92" i="4" s="1"/>
  <c r="BV78" i="4" s="1"/>
  <c r="BV83" i="4" s="1"/>
  <c r="BW66" i="4"/>
  <c r="BW67" i="4" s="1"/>
  <c r="BW53" i="4" s="1"/>
  <c r="BW58" i="4" s="1"/>
  <c r="BX64" i="4"/>
  <c r="BX65" i="4" s="1"/>
  <c r="BK43" i="14"/>
  <c r="BJ46" i="14"/>
  <c r="BJ47" i="14" s="1"/>
  <c r="BM42" i="20"/>
  <c r="BM43" i="20" s="1"/>
  <c r="BM41" i="2"/>
  <c r="BL44" i="2"/>
  <c r="BL45" i="2" s="1"/>
  <c r="BL31" i="2" s="1"/>
  <c r="BL36" i="2" s="1"/>
  <c r="BM68" i="9"/>
  <c r="BM69" i="9"/>
  <c r="BN67" i="9" s="1"/>
  <c r="BI19" i="4"/>
  <c r="BH22" i="4"/>
  <c r="BH23" i="4" s="1"/>
  <c r="BH9" i="4" s="1"/>
  <c r="BH14" i="4" s="1"/>
  <c r="BM42" i="4"/>
  <c r="BM43" i="4" s="1"/>
  <c r="BF43" i="3"/>
  <c r="BF44" i="3" s="1"/>
  <c r="BF30" i="3" s="1"/>
  <c r="BF35" i="3" s="1"/>
  <c r="BG41" i="3"/>
  <c r="BG42" i="3" s="1"/>
  <c r="BK20" i="7"/>
  <c r="BK21" i="7"/>
  <c r="BL19" i="7" s="1"/>
  <c r="CB19" i="12"/>
  <c r="CA22" i="12"/>
  <c r="CA23" i="12" s="1"/>
  <c r="BH19" i="23"/>
  <c r="BG22" i="23"/>
  <c r="BG23" i="23" s="1"/>
  <c r="BG67" i="8"/>
  <c r="BF70" i="8"/>
  <c r="BF71" i="8" s="1"/>
  <c r="BF57" i="8" s="1"/>
  <c r="BF62" i="8" s="1"/>
  <c r="BD20" i="22"/>
  <c r="BD21" i="22" s="1"/>
  <c r="BE19" i="22" s="1"/>
  <c r="BN19" i="14"/>
  <c r="BM22" i="14"/>
  <c r="BM23" i="14" s="1"/>
  <c r="BT20" i="8"/>
  <c r="BT21" i="8" s="1"/>
  <c r="BU19" i="8" s="1"/>
  <c r="BL22" i="9"/>
  <c r="BL23" i="9" s="1"/>
  <c r="BM20" i="9"/>
  <c r="BM21" i="9" s="1"/>
  <c r="BX43" i="8"/>
  <c r="BW46" i="8"/>
  <c r="BW47" i="8" s="1"/>
  <c r="BJ43" i="7"/>
  <c r="BI46" i="7"/>
  <c r="BI47" i="7" s="1"/>
  <c r="BK20" i="3"/>
  <c r="BK21" i="3" s="1"/>
  <c r="BI20" i="4"/>
  <c r="BI21" i="4" s="1"/>
  <c r="BG44" i="9"/>
  <c r="BG45" i="9"/>
  <c r="BH43" i="9" s="1"/>
  <c r="BS24" i="5" l="1"/>
  <c r="BS25" i="5" s="1"/>
  <c r="BU92" i="9"/>
  <c r="BU93" i="9" s="1"/>
  <c r="BW89" i="4"/>
  <c r="BW90" i="4" s="1"/>
  <c r="BY63" i="4"/>
  <c r="BX66" i="4"/>
  <c r="BX67" i="4" s="1"/>
  <c r="BX53" i="4" s="1"/>
  <c r="BX58" i="4" s="1"/>
  <c r="BK44" i="14"/>
  <c r="BK45" i="14" s="1"/>
  <c r="BN41" i="20"/>
  <c r="BM44" i="20"/>
  <c r="BM45" i="20" s="1"/>
  <c r="BM31" i="20" s="1"/>
  <c r="BM36" i="20" s="1"/>
  <c r="BN42" i="20"/>
  <c r="BN43" i="20" s="1"/>
  <c r="BO41" i="20" s="1"/>
  <c r="BM42" i="2"/>
  <c r="BM43" i="2" s="1"/>
  <c r="BN68" i="9"/>
  <c r="BN69" i="9" s="1"/>
  <c r="BM70" i="9"/>
  <c r="BM71" i="9" s="1"/>
  <c r="BN41" i="4"/>
  <c r="BM44" i="4"/>
  <c r="BM45" i="4" s="1"/>
  <c r="BM31" i="4" s="1"/>
  <c r="BM36" i="4" s="1"/>
  <c r="BH40" i="3"/>
  <c r="BG43" i="3"/>
  <c r="BG44" i="3" s="1"/>
  <c r="BG30" i="3" s="1"/>
  <c r="BG35" i="3" s="1"/>
  <c r="BL20" i="7"/>
  <c r="BL21" i="7" s="1"/>
  <c r="BK22" i="7"/>
  <c r="BK23" i="7" s="1"/>
  <c r="CB20" i="12"/>
  <c r="CB21" i="12" s="1"/>
  <c r="CC19" i="12" s="1"/>
  <c r="BH20" i="23"/>
  <c r="BH21" i="23" s="1"/>
  <c r="BG68" i="8"/>
  <c r="BG69" i="8" s="1"/>
  <c r="BD22" i="22"/>
  <c r="BD23" i="22" s="1"/>
  <c r="BE20" i="22"/>
  <c r="BE21" i="22" s="1"/>
  <c r="BN20" i="14"/>
  <c r="BN21" i="14" s="1"/>
  <c r="BU20" i="8"/>
  <c r="BU21" i="8" s="1"/>
  <c r="BT22" i="8"/>
  <c r="BT23" i="8" s="1"/>
  <c r="BN19" i="9"/>
  <c r="BM22" i="9"/>
  <c r="BM23" i="9" s="1"/>
  <c r="BX44" i="8"/>
  <c r="BX45" i="8"/>
  <c r="BY43" i="8" s="1"/>
  <c r="BJ19" i="4"/>
  <c r="BI22" i="4"/>
  <c r="BI23" i="4" s="1"/>
  <c r="BI9" i="4" s="1"/>
  <c r="BI14" i="4" s="1"/>
  <c r="BL19" i="3"/>
  <c r="BK22" i="3"/>
  <c r="BK23" i="3" s="1"/>
  <c r="BK9" i="3" s="1"/>
  <c r="BK14" i="3" s="1"/>
  <c r="BH44" i="9"/>
  <c r="BH45" i="9"/>
  <c r="BI43" i="9" s="1"/>
  <c r="BG46" i="9"/>
  <c r="BG47" i="9" s="1"/>
  <c r="BJ44" i="7"/>
  <c r="BJ45" i="7" s="1"/>
  <c r="BT23" i="5" l="1"/>
  <c r="BS26" i="5"/>
  <c r="BS27" i="5" s="1"/>
  <c r="BS13" i="5" s="1"/>
  <c r="BS18" i="5" s="1"/>
  <c r="BV91" i="9"/>
  <c r="BU94" i="9"/>
  <c r="BU95" i="9" s="1"/>
  <c r="BX88" i="4"/>
  <c r="BW91" i="4"/>
  <c r="BW92" i="4" s="1"/>
  <c r="BW78" i="4" s="1"/>
  <c r="BW83" i="4" s="1"/>
  <c r="BY64" i="4"/>
  <c r="BY65" i="4" s="1"/>
  <c r="BL43" i="14"/>
  <c r="BK46" i="14"/>
  <c r="BK47" i="14" s="1"/>
  <c r="BO42" i="20"/>
  <c r="BO43" i="20" s="1"/>
  <c r="BN44" i="20"/>
  <c r="BN45" i="20" s="1"/>
  <c r="BN31" i="20" s="1"/>
  <c r="BN36" i="20" s="1"/>
  <c r="BN41" i="2"/>
  <c r="BM44" i="2"/>
  <c r="BM45" i="2" s="1"/>
  <c r="BM31" i="2" s="1"/>
  <c r="BM36" i="2" s="1"/>
  <c r="BN42" i="2"/>
  <c r="BN43" i="2" s="1"/>
  <c r="BO41" i="2" s="1"/>
  <c r="BO67" i="9"/>
  <c r="BN70" i="9"/>
  <c r="BN71" i="9" s="1"/>
  <c r="BN42" i="4"/>
  <c r="BN43" i="4" s="1"/>
  <c r="BH41" i="3"/>
  <c r="BH42" i="3" s="1"/>
  <c r="BM19" i="7"/>
  <c r="BL22" i="7"/>
  <c r="BL23" i="7" s="1"/>
  <c r="CC20" i="12"/>
  <c r="CC21" i="12" s="1"/>
  <c r="CD19" i="12" s="1"/>
  <c r="CC22" i="12"/>
  <c r="CC23" i="12" s="1"/>
  <c r="CB22" i="12"/>
  <c r="CB23" i="12" s="1"/>
  <c r="BI19" i="23"/>
  <c r="BH22" i="23"/>
  <c r="BH23" i="23" s="1"/>
  <c r="BH67" i="8"/>
  <c r="BG70" i="8"/>
  <c r="BG71" i="8" s="1"/>
  <c r="BG57" i="8" s="1"/>
  <c r="BG62" i="8" s="1"/>
  <c r="BF19" i="22"/>
  <c r="BE22" i="22"/>
  <c r="BE23" i="22" s="1"/>
  <c r="BO19" i="14"/>
  <c r="BN22" i="14"/>
  <c r="BN23" i="14" s="1"/>
  <c r="BV19" i="8"/>
  <c r="BU22" i="8"/>
  <c r="BU23" i="8" s="1"/>
  <c r="BN20" i="9"/>
  <c r="BN21" i="9" s="1"/>
  <c r="BO19" i="9" s="1"/>
  <c r="BY44" i="8"/>
  <c r="BY45" i="8" s="1"/>
  <c r="BX46" i="8"/>
  <c r="BX47" i="8" s="1"/>
  <c r="BK43" i="7"/>
  <c r="BJ46" i="7"/>
  <c r="BJ47" i="7" s="1"/>
  <c r="BI44" i="9"/>
  <c r="BI45" i="9" s="1"/>
  <c r="BH46" i="9"/>
  <c r="BH47" i="9" s="1"/>
  <c r="BL20" i="3"/>
  <c r="BL21" i="3" s="1"/>
  <c r="BJ20" i="4"/>
  <c r="BJ21" i="4"/>
  <c r="BK19" i="4" s="1"/>
  <c r="BJ22" i="4"/>
  <c r="BJ23" i="4" s="1"/>
  <c r="BJ9" i="4" s="1"/>
  <c r="BJ14" i="4" s="1"/>
  <c r="BT24" i="5" l="1"/>
  <c r="BT25" i="5" s="1"/>
  <c r="BV92" i="9"/>
  <c r="BV93" i="9" s="1"/>
  <c r="BW91" i="9" s="1"/>
  <c r="BX89" i="4"/>
  <c r="BX90" i="4" s="1"/>
  <c r="BZ63" i="4"/>
  <c r="BY66" i="4"/>
  <c r="BY67" i="4" s="1"/>
  <c r="BY53" i="4" s="1"/>
  <c r="BY58" i="4" s="1"/>
  <c r="BL44" i="14"/>
  <c r="BL45" i="14" s="1"/>
  <c r="BP41" i="20"/>
  <c r="BO44" i="20"/>
  <c r="BO45" i="20" s="1"/>
  <c r="BO31" i="20" s="1"/>
  <c r="BO36" i="20" s="1"/>
  <c r="BO42" i="2"/>
  <c r="BO43" i="2" s="1"/>
  <c r="BN44" i="2"/>
  <c r="BN45" i="2" s="1"/>
  <c r="BN31" i="2" s="1"/>
  <c r="BN36" i="2" s="1"/>
  <c r="BO68" i="9"/>
  <c r="BO69" i="9" s="1"/>
  <c r="BO41" i="4"/>
  <c r="BN44" i="4"/>
  <c r="BN45" i="4" s="1"/>
  <c r="BN31" i="4" s="1"/>
  <c r="BN36" i="4" s="1"/>
  <c r="BI40" i="3"/>
  <c r="BH43" i="3"/>
  <c r="BH44" i="3" s="1"/>
  <c r="BH30" i="3" s="1"/>
  <c r="BH35" i="3" s="1"/>
  <c r="BM20" i="7"/>
  <c r="BM21" i="7" s="1"/>
  <c r="CD20" i="12"/>
  <c r="CD21" i="12" s="1"/>
  <c r="BI20" i="23"/>
  <c r="BI21" i="23" s="1"/>
  <c r="BH68" i="8"/>
  <c r="BH69" i="8" s="1"/>
  <c r="BF20" i="22"/>
  <c r="BF21" i="22" s="1"/>
  <c r="BO20" i="14"/>
  <c r="BO21" i="14" s="1"/>
  <c r="BV20" i="8"/>
  <c r="BV21" i="8" s="1"/>
  <c r="BN22" i="9"/>
  <c r="BN23" i="9" s="1"/>
  <c r="BO20" i="9"/>
  <c r="BO21" i="9" s="1"/>
  <c r="BZ43" i="8"/>
  <c r="BY46" i="8"/>
  <c r="BY47" i="8" s="1"/>
  <c r="BM19" i="3"/>
  <c r="BL22" i="3"/>
  <c r="BL23" i="3" s="1"/>
  <c r="BL9" i="3" s="1"/>
  <c r="BL14" i="3" s="1"/>
  <c r="BJ43" i="9"/>
  <c r="BI46" i="9"/>
  <c r="BI47" i="9" s="1"/>
  <c r="BK20" i="4"/>
  <c r="BK21" i="4" s="1"/>
  <c r="BK44" i="7"/>
  <c r="BK45" i="7" s="1"/>
  <c r="BU23" i="5" l="1"/>
  <c r="BT26" i="5"/>
  <c r="BT27" i="5" s="1"/>
  <c r="BT13" i="5" s="1"/>
  <c r="BT18" i="5" s="1"/>
  <c r="BW92" i="9"/>
  <c r="BW93" i="9" s="1"/>
  <c r="BV94" i="9"/>
  <c r="BV95" i="9" s="1"/>
  <c r="BY88" i="4"/>
  <c r="BX91" i="4"/>
  <c r="BX92" i="4" s="1"/>
  <c r="BX78" i="4" s="1"/>
  <c r="BX83" i="4" s="1"/>
  <c r="BZ64" i="4"/>
  <c r="BZ65" i="4" s="1"/>
  <c r="BM43" i="14"/>
  <c r="BL46" i="14"/>
  <c r="BL47" i="14" s="1"/>
  <c r="BP42" i="20"/>
  <c r="BP43" i="20" s="1"/>
  <c r="BP41" i="2"/>
  <c r="BO44" i="2"/>
  <c r="BO45" i="2" s="1"/>
  <c r="BO31" i="2" s="1"/>
  <c r="BO36" i="2" s="1"/>
  <c r="BP67" i="9"/>
  <c r="BO70" i="9"/>
  <c r="BO71" i="9" s="1"/>
  <c r="BO42" i="4"/>
  <c r="BO43" i="4" s="1"/>
  <c r="BI41" i="3"/>
  <c r="BI42" i="3" s="1"/>
  <c r="BN19" i="7"/>
  <c r="BM22" i="7"/>
  <c r="BM23" i="7" s="1"/>
  <c r="CE19" i="12"/>
  <c r="CD22" i="12"/>
  <c r="CD23" i="12" s="1"/>
  <c r="BJ19" i="23"/>
  <c r="BI22" i="23"/>
  <c r="BI23" i="23" s="1"/>
  <c r="BI67" i="8"/>
  <c r="BH70" i="8"/>
  <c r="BH71" i="8" s="1"/>
  <c r="BH57" i="8" s="1"/>
  <c r="BH62" i="8" s="1"/>
  <c r="BG19" i="22"/>
  <c r="BF22" i="22"/>
  <c r="BF23" i="22" s="1"/>
  <c r="BP19" i="14"/>
  <c r="BO22" i="14"/>
  <c r="BO23" i="14" s="1"/>
  <c r="BW19" i="8"/>
  <c r="BV22" i="8"/>
  <c r="BV23" i="8" s="1"/>
  <c r="BP19" i="9"/>
  <c r="BO22" i="9"/>
  <c r="BO23" i="9" s="1"/>
  <c r="BZ44" i="8"/>
  <c r="BZ45" i="8" s="1"/>
  <c r="BL19" i="4"/>
  <c r="BK22" i="4"/>
  <c r="BK23" i="4" s="1"/>
  <c r="BK9" i="4" s="1"/>
  <c r="BK14" i="4" s="1"/>
  <c r="BL43" i="7"/>
  <c r="BK46" i="7"/>
  <c r="BK47" i="7" s="1"/>
  <c r="BJ44" i="9"/>
  <c r="BJ45" i="9"/>
  <c r="BK43" i="9" s="1"/>
  <c r="BJ46" i="9"/>
  <c r="BJ47" i="9" s="1"/>
  <c r="BM20" i="3"/>
  <c r="BM21" i="3" s="1"/>
  <c r="BU24" i="5" l="1"/>
  <c r="BU25" i="5" s="1"/>
  <c r="BX91" i="9"/>
  <c r="BW94" i="9"/>
  <c r="BW95" i="9" s="1"/>
  <c r="BY89" i="4"/>
  <c r="BY90" i="4" s="1"/>
  <c r="CA63" i="4"/>
  <c r="BZ66" i="4"/>
  <c r="BZ67" i="4" s="1"/>
  <c r="BZ53" i="4" s="1"/>
  <c r="BZ58" i="4" s="1"/>
  <c r="BM44" i="14"/>
  <c r="BM45" i="14" s="1"/>
  <c r="BQ41" i="20"/>
  <c r="BP44" i="20"/>
  <c r="BP45" i="20" s="1"/>
  <c r="BP31" i="20" s="1"/>
  <c r="BP36" i="20" s="1"/>
  <c r="BP42" i="2"/>
  <c r="BP43" i="2" s="1"/>
  <c r="BP68" i="9"/>
  <c r="BP69" i="9" s="1"/>
  <c r="BP41" i="4"/>
  <c r="BO44" i="4"/>
  <c r="BO45" i="4" s="1"/>
  <c r="BO31" i="4" s="1"/>
  <c r="BO36" i="4" s="1"/>
  <c r="BJ40" i="3"/>
  <c r="BI43" i="3"/>
  <c r="BI44" i="3" s="1"/>
  <c r="BI30" i="3" s="1"/>
  <c r="BI35" i="3" s="1"/>
  <c r="BN20" i="7"/>
  <c r="BN21" i="7" s="1"/>
  <c r="CE20" i="12"/>
  <c r="CE21" i="12" s="1"/>
  <c r="CF19" i="12" s="1"/>
  <c r="CE22" i="12"/>
  <c r="CE23" i="12" s="1"/>
  <c r="BJ20" i="23"/>
  <c r="BJ21" i="23" s="1"/>
  <c r="BI68" i="8"/>
  <c r="BI69" i="8" s="1"/>
  <c r="BG20" i="22"/>
  <c r="BG21" i="22" s="1"/>
  <c r="BP20" i="14"/>
  <c r="BP21" i="14" s="1"/>
  <c r="BW20" i="8"/>
  <c r="BW21" i="8" s="1"/>
  <c r="BP20" i="9"/>
  <c r="BP21" i="9" s="1"/>
  <c r="BQ19" i="9" s="1"/>
  <c r="CA43" i="8"/>
  <c r="BZ46" i="8"/>
  <c r="BZ47" i="8" s="1"/>
  <c r="BN19" i="3"/>
  <c r="BM22" i="3"/>
  <c r="BM23" i="3" s="1"/>
  <c r="BM9" i="3" s="1"/>
  <c r="BM14" i="3" s="1"/>
  <c r="BL44" i="7"/>
  <c r="BL45" i="7" s="1"/>
  <c r="BK44" i="9"/>
  <c r="BK45" i="9" s="1"/>
  <c r="BL20" i="4"/>
  <c r="BL21" i="4" s="1"/>
  <c r="BV23" i="5" l="1"/>
  <c r="BU26" i="5"/>
  <c r="BU27" i="5" s="1"/>
  <c r="BU13" i="5" s="1"/>
  <c r="BU18" i="5" s="1"/>
  <c r="BX92" i="9"/>
  <c r="BX93" i="9" s="1"/>
  <c r="BZ88" i="4"/>
  <c r="BY91" i="4"/>
  <c r="BY92" i="4" s="1"/>
  <c r="BY78" i="4" s="1"/>
  <c r="BY83" i="4" s="1"/>
  <c r="CA64" i="4"/>
  <c r="CA65" i="4"/>
  <c r="CB63" i="4" s="1"/>
  <c r="CA66" i="4"/>
  <c r="CA67" i="4" s="1"/>
  <c r="CA53" i="4" s="1"/>
  <c r="CA58" i="4" s="1"/>
  <c r="BN43" i="14"/>
  <c r="BM46" i="14"/>
  <c r="BM47" i="14" s="1"/>
  <c r="BQ42" i="20"/>
  <c r="BQ43" i="20"/>
  <c r="BR41" i="20" s="1"/>
  <c r="BQ41" i="2"/>
  <c r="BP44" i="2"/>
  <c r="BP45" i="2" s="1"/>
  <c r="BP31" i="2" s="1"/>
  <c r="BP36" i="2" s="1"/>
  <c r="BQ67" i="9"/>
  <c r="BP70" i="9"/>
  <c r="BP71" i="9" s="1"/>
  <c r="BP42" i="4"/>
  <c r="BP43" i="4" s="1"/>
  <c r="BJ41" i="3"/>
  <c r="BJ42" i="3" s="1"/>
  <c r="BO19" i="7"/>
  <c r="BN22" i="7"/>
  <c r="BN23" i="7" s="1"/>
  <c r="CF20" i="12"/>
  <c r="CF21" i="12" s="1"/>
  <c r="CG19" i="12" s="1"/>
  <c r="CF22" i="12"/>
  <c r="CF23" i="12" s="1"/>
  <c r="BK19" i="23"/>
  <c r="BJ22" i="23"/>
  <c r="BJ23" i="23" s="1"/>
  <c r="BJ67" i="8"/>
  <c r="BI70" i="8"/>
  <c r="BI71" i="8" s="1"/>
  <c r="BI57" i="8" s="1"/>
  <c r="BI62" i="8" s="1"/>
  <c r="BH19" i="22"/>
  <c r="BG22" i="22"/>
  <c r="BG23" i="22" s="1"/>
  <c r="BQ19" i="14"/>
  <c r="BP22" i="14"/>
  <c r="BP23" i="14" s="1"/>
  <c r="BX19" i="8"/>
  <c r="BW22" i="8"/>
  <c r="BW23" i="8" s="1"/>
  <c r="BQ20" i="9"/>
  <c r="BQ21" i="9" s="1"/>
  <c r="BP22" i="9"/>
  <c r="BP23" i="9" s="1"/>
  <c r="CA44" i="8"/>
  <c r="CA45" i="8" s="1"/>
  <c r="BL43" i="9"/>
  <c r="BK46" i="9"/>
  <c r="BK47" i="9" s="1"/>
  <c r="BM19" i="4"/>
  <c r="BL22" i="4"/>
  <c r="BL23" i="4" s="1"/>
  <c r="BL9" i="4" s="1"/>
  <c r="BL14" i="4" s="1"/>
  <c r="BM43" i="7"/>
  <c r="BL46" i="7"/>
  <c r="BL47" i="7" s="1"/>
  <c r="BN20" i="3"/>
  <c r="BN21" i="3" s="1"/>
  <c r="BV24" i="5" l="1"/>
  <c r="BV25" i="5" s="1"/>
  <c r="BY91" i="9"/>
  <c r="BX94" i="9"/>
  <c r="BX95" i="9" s="1"/>
  <c r="BZ89" i="4"/>
  <c r="BZ90" i="4" s="1"/>
  <c r="CB64" i="4"/>
  <c r="CB65" i="4"/>
  <c r="CC63" i="4" s="1"/>
  <c r="CB66" i="4"/>
  <c r="CB67" i="4" s="1"/>
  <c r="CB53" i="4" s="1"/>
  <c r="CB58" i="4" s="1"/>
  <c r="BN44" i="14"/>
  <c r="BN45" i="14" s="1"/>
  <c r="BQ44" i="20"/>
  <c r="BQ45" i="20" s="1"/>
  <c r="BQ31" i="20" s="1"/>
  <c r="BQ36" i="20" s="1"/>
  <c r="BR42" i="20"/>
  <c r="BR43" i="20" s="1"/>
  <c r="BS41" i="20" s="1"/>
  <c r="BQ42" i="2"/>
  <c r="BQ43" i="2" s="1"/>
  <c r="BR41" i="2" s="1"/>
  <c r="BQ68" i="9"/>
  <c r="BQ69" i="9" s="1"/>
  <c r="BQ41" i="4"/>
  <c r="BP44" i="4"/>
  <c r="BP45" i="4" s="1"/>
  <c r="BP31" i="4" s="1"/>
  <c r="BP36" i="4" s="1"/>
  <c r="BK40" i="3"/>
  <c r="BJ43" i="3"/>
  <c r="BJ44" i="3" s="1"/>
  <c r="BJ30" i="3" s="1"/>
  <c r="BJ35" i="3" s="1"/>
  <c r="BO20" i="7"/>
  <c r="BO21" i="7" s="1"/>
  <c r="CG20" i="12"/>
  <c r="CG21" i="12" s="1"/>
  <c r="BK20" i="23"/>
  <c r="BK21" i="23" s="1"/>
  <c r="BJ68" i="8"/>
  <c r="BJ69" i="8" s="1"/>
  <c r="BH20" i="22"/>
  <c r="BH21" i="22" s="1"/>
  <c r="BQ20" i="14"/>
  <c r="BQ21" i="14" s="1"/>
  <c r="BX20" i="8"/>
  <c r="BX21" i="8" s="1"/>
  <c r="BR19" i="9"/>
  <c r="BQ22" i="9"/>
  <c r="BQ23" i="9" s="1"/>
  <c r="CB43" i="8"/>
  <c r="CA46" i="8"/>
  <c r="CA47" i="8" s="1"/>
  <c r="BO19" i="3"/>
  <c r="BN22" i="3"/>
  <c r="BN23" i="3" s="1"/>
  <c r="BN9" i="3" s="1"/>
  <c r="BN14" i="3" s="1"/>
  <c r="BM20" i="4"/>
  <c r="BM21" i="4"/>
  <c r="BN19" i="4" s="1"/>
  <c r="BM44" i="7"/>
  <c r="BM45" i="7" s="1"/>
  <c r="BL44" i="9"/>
  <c r="BL45" i="9" s="1"/>
  <c r="BW23" i="5" l="1"/>
  <c r="BV26" i="5"/>
  <c r="BV27" i="5" s="1"/>
  <c r="BV13" i="5" s="1"/>
  <c r="BV18" i="5" s="1"/>
  <c r="BY92" i="9"/>
  <c r="BY93" i="9" s="1"/>
  <c r="CA88" i="4"/>
  <c r="BZ91" i="4"/>
  <c r="BZ92" i="4" s="1"/>
  <c r="BZ78" i="4" s="1"/>
  <c r="BZ83" i="4" s="1"/>
  <c r="CC64" i="4"/>
  <c r="CC65" i="4"/>
  <c r="CD63" i="4" s="1"/>
  <c r="BO43" i="14"/>
  <c r="BN46" i="14"/>
  <c r="BN47" i="14" s="1"/>
  <c r="BS42" i="20"/>
  <c r="BS43" i="20" s="1"/>
  <c r="BR44" i="20"/>
  <c r="BR45" i="20" s="1"/>
  <c r="BR31" i="20" s="1"/>
  <c r="BR36" i="20" s="1"/>
  <c r="BQ44" i="2"/>
  <c r="BQ45" i="2" s="1"/>
  <c r="BQ31" i="2" s="1"/>
  <c r="BQ36" i="2" s="1"/>
  <c r="BR42" i="2"/>
  <c r="BR43" i="2" s="1"/>
  <c r="BS41" i="2" s="1"/>
  <c r="BR67" i="9"/>
  <c r="BQ70" i="9"/>
  <c r="BQ71" i="9" s="1"/>
  <c r="BQ42" i="4"/>
  <c r="BQ43" i="4" s="1"/>
  <c r="BK41" i="3"/>
  <c r="BK42" i="3" s="1"/>
  <c r="BL40" i="3" s="1"/>
  <c r="BP19" i="7"/>
  <c r="BO22" i="7"/>
  <c r="BO23" i="7" s="1"/>
  <c r="CH19" i="12"/>
  <c r="CG22" i="12"/>
  <c r="CG23" i="12" s="1"/>
  <c r="BL19" i="23"/>
  <c r="BK22" i="23"/>
  <c r="BK23" i="23" s="1"/>
  <c r="BK67" i="8"/>
  <c r="BJ70" i="8"/>
  <c r="BJ71" i="8" s="1"/>
  <c r="BJ57" i="8" s="1"/>
  <c r="BJ62" i="8" s="1"/>
  <c r="BI19" i="22"/>
  <c r="BH22" i="22"/>
  <c r="BH23" i="22" s="1"/>
  <c r="BR19" i="14"/>
  <c r="BQ22" i="14"/>
  <c r="BQ23" i="14" s="1"/>
  <c r="BY19" i="8"/>
  <c r="BX22" i="8"/>
  <c r="BX23" i="8" s="1"/>
  <c r="BR20" i="9"/>
  <c r="BR21" i="9" s="1"/>
  <c r="CB44" i="8"/>
  <c r="CB45" i="8" s="1"/>
  <c r="BM43" i="9"/>
  <c r="BL46" i="9"/>
  <c r="BL47" i="9" s="1"/>
  <c r="BN43" i="7"/>
  <c r="BM46" i="7"/>
  <c r="BM47" i="7" s="1"/>
  <c r="BN20" i="4"/>
  <c r="BN21" i="4"/>
  <c r="BO19" i="4" s="1"/>
  <c r="BM22" i="4"/>
  <c r="BM23" i="4" s="1"/>
  <c r="BM9" i="4" s="1"/>
  <c r="BM14" i="4" s="1"/>
  <c r="BO20" i="3"/>
  <c r="BO21" i="3" s="1"/>
  <c r="BW24" i="5" l="1"/>
  <c r="BW25" i="5" s="1"/>
  <c r="BZ91" i="9"/>
  <c r="BY94" i="9"/>
  <c r="BY95" i="9" s="1"/>
  <c r="CA89" i="4"/>
  <c r="CA90" i="4" s="1"/>
  <c r="CC66" i="4"/>
  <c r="CC67" i="4" s="1"/>
  <c r="CC53" i="4" s="1"/>
  <c r="CC58" i="4" s="1"/>
  <c r="CD64" i="4"/>
  <c r="CD65" i="4" s="1"/>
  <c r="BO44" i="14"/>
  <c r="BO45" i="14" s="1"/>
  <c r="BT41" i="20"/>
  <c r="BS44" i="20"/>
  <c r="BS45" i="20" s="1"/>
  <c r="BS31" i="20" s="1"/>
  <c r="BS36" i="20" s="1"/>
  <c r="BR44" i="2"/>
  <c r="BR45" i="2" s="1"/>
  <c r="BR31" i="2" s="1"/>
  <c r="BR36" i="2" s="1"/>
  <c r="BS42" i="2"/>
  <c r="BS43" i="2" s="1"/>
  <c r="BR68" i="9"/>
  <c r="BR69" i="9" s="1"/>
  <c r="BR41" i="4"/>
  <c r="BQ44" i="4"/>
  <c r="BQ45" i="4" s="1"/>
  <c r="BQ31" i="4" s="1"/>
  <c r="BQ36" i="4" s="1"/>
  <c r="BP19" i="3"/>
  <c r="BO22" i="3"/>
  <c r="BO23" i="3" s="1"/>
  <c r="BO9" i="3" s="1"/>
  <c r="BO14" i="3" s="1"/>
  <c r="BL41" i="3"/>
  <c r="BL42" i="3" s="1"/>
  <c r="BK43" i="3"/>
  <c r="BK44" i="3" s="1"/>
  <c r="BK30" i="3" s="1"/>
  <c r="BK35" i="3" s="1"/>
  <c r="BP20" i="7"/>
  <c r="BP21" i="7" s="1"/>
  <c r="CH20" i="12"/>
  <c r="CH21" i="12" s="1"/>
  <c r="CI19" i="12" s="1"/>
  <c r="BL20" i="23"/>
  <c r="BL21" i="23" s="1"/>
  <c r="BK68" i="8"/>
  <c r="BK69" i="8" s="1"/>
  <c r="BI20" i="22"/>
  <c r="BI21" i="22" s="1"/>
  <c r="BR20" i="14"/>
  <c r="BR21" i="14" s="1"/>
  <c r="BS19" i="14" s="1"/>
  <c r="BY20" i="8"/>
  <c r="BY21" i="8" s="1"/>
  <c r="BS19" i="9"/>
  <c r="BR22" i="9"/>
  <c r="BR23" i="9" s="1"/>
  <c r="CC43" i="8"/>
  <c r="CB46" i="8"/>
  <c r="CB47" i="8" s="1"/>
  <c r="BN44" i="7"/>
  <c r="BN45" i="7" s="1"/>
  <c r="BO20" i="4"/>
  <c r="BO21" i="4" s="1"/>
  <c r="BP20" i="3"/>
  <c r="BP21" i="3" s="1"/>
  <c r="BN22" i="4"/>
  <c r="BN23" i="4" s="1"/>
  <c r="BN9" i="4" s="1"/>
  <c r="BN14" i="4" s="1"/>
  <c r="BM44" i="9"/>
  <c r="BM45" i="9"/>
  <c r="BN43" i="9" s="1"/>
  <c r="BX23" i="5" l="1"/>
  <c r="BW26" i="5"/>
  <c r="BW27" i="5" s="1"/>
  <c r="BW13" i="5" s="1"/>
  <c r="BW18" i="5" s="1"/>
  <c r="BZ92" i="9"/>
  <c r="BZ93" i="9" s="1"/>
  <c r="CB88" i="4"/>
  <c r="CA91" i="4"/>
  <c r="CA92" i="4" s="1"/>
  <c r="CA78" i="4" s="1"/>
  <c r="CA83" i="4" s="1"/>
  <c r="CE63" i="4"/>
  <c r="CD66" i="4"/>
  <c r="CD67" i="4" s="1"/>
  <c r="CD53" i="4" s="1"/>
  <c r="CD58" i="4" s="1"/>
  <c r="BP43" i="14"/>
  <c r="BO46" i="14"/>
  <c r="BO47" i="14" s="1"/>
  <c r="BT42" i="20"/>
  <c r="BT43" i="20" s="1"/>
  <c r="BT41" i="2"/>
  <c r="BS44" i="2"/>
  <c r="BS45" i="2" s="1"/>
  <c r="BS31" i="2" s="1"/>
  <c r="BS36" i="2" s="1"/>
  <c r="BS67" i="9"/>
  <c r="BR70" i="9"/>
  <c r="BR71" i="9" s="1"/>
  <c r="BR42" i="4"/>
  <c r="BR43" i="4" s="1"/>
  <c r="BM40" i="3"/>
  <c r="BL43" i="3"/>
  <c r="BL44" i="3" s="1"/>
  <c r="BL30" i="3" s="1"/>
  <c r="BL35" i="3" s="1"/>
  <c r="BQ19" i="7"/>
  <c r="BP22" i="7"/>
  <c r="BP23" i="7" s="1"/>
  <c r="BO43" i="7"/>
  <c r="BO44" i="7" s="1"/>
  <c r="BO45" i="7" s="1"/>
  <c r="BN46" i="7"/>
  <c r="BN47" i="7" s="1"/>
  <c r="BQ20" i="7"/>
  <c r="BQ21" i="7" s="1"/>
  <c r="CI20" i="12"/>
  <c r="CI21" i="12" s="1"/>
  <c r="CJ19" i="12" s="1"/>
  <c r="CI22" i="12"/>
  <c r="CI23" i="12" s="1"/>
  <c r="CH22" i="12"/>
  <c r="CH23" i="12" s="1"/>
  <c r="BM19" i="23"/>
  <c r="BL22" i="23"/>
  <c r="BL23" i="23" s="1"/>
  <c r="BL67" i="8"/>
  <c r="BK70" i="8"/>
  <c r="BK71" i="8" s="1"/>
  <c r="BK57" i="8" s="1"/>
  <c r="BK62" i="8" s="1"/>
  <c r="BJ19" i="22"/>
  <c r="BI22" i="22"/>
  <c r="BI23" i="22" s="1"/>
  <c r="BR22" i="14"/>
  <c r="BR23" i="14" s="1"/>
  <c r="BS20" i="14"/>
  <c r="BS21" i="14" s="1"/>
  <c r="BZ19" i="8"/>
  <c r="BY22" i="8"/>
  <c r="BY23" i="8" s="1"/>
  <c r="BS20" i="9"/>
  <c r="BS21" i="9" s="1"/>
  <c r="BT19" i="9" s="1"/>
  <c r="CC44" i="8"/>
  <c r="CC45" i="8" s="1"/>
  <c r="BQ19" i="3"/>
  <c r="BP22" i="3"/>
  <c r="BP23" i="3" s="1"/>
  <c r="BP9" i="3" s="1"/>
  <c r="BP14" i="3" s="1"/>
  <c r="BP19" i="4"/>
  <c r="BO22" i="4"/>
  <c r="BO23" i="4" s="1"/>
  <c r="BO9" i="4" s="1"/>
  <c r="BO14" i="4" s="1"/>
  <c r="BN44" i="9"/>
  <c r="BN45" i="9" s="1"/>
  <c r="BM46" i="9"/>
  <c r="BM47" i="9" s="1"/>
  <c r="BX24" i="5" l="1"/>
  <c r="BX25" i="5" s="1"/>
  <c r="CA91" i="9"/>
  <c r="BZ94" i="9"/>
  <c r="BZ95" i="9" s="1"/>
  <c r="CB89" i="4"/>
  <c r="CB90" i="4" s="1"/>
  <c r="CE64" i="4"/>
  <c r="CE65" i="4"/>
  <c r="CF63" i="4" s="1"/>
  <c r="CE66" i="4"/>
  <c r="CE67" i="4" s="1"/>
  <c r="CE53" i="4" s="1"/>
  <c r="CE58" i="4" s="1"/>
  <c r="BP44" i="14"/>
  <c r="BP45" i="14" s="1"/>
  <c r="BU41" i="20"/>
  <c r="BT44" i="20"/>
  <c r="BT45" i="20" s="1"/>
  <c r="BT31" i="20" s="1"/>
  <c r="BT36" i="20" s="1"/>
  <c r="BT42" i="2"/>
  <c r="BT43" i="2" s="1"/>
  <c r="BS68" i="9"/>
  <c r="BS69" i="9" s="1"/>
  <c r="BS41" i="4"/>
  <c r="BR44" i="4"/>
  <c r="BR45" i="4" s="1"/>
  <c r="BR31" i="4" s="1"/>
  <c r="BR36" i="4" s="1"/>
  <c r="BM41" i="3"/>
  <c r="BM42" i="3" s="1"/>
  <c r="BN40" i="3" s="1"/>
  <c r="BR19" i="7"/>
  <c r="BQ22" i="7"/>
  <c r="BQ23" i="7" s="1"/>
  <c r="CJ20" i="12"/>
  <c r="CJ21" i="12" s="1"/>
  <c r="CK19" i="12" s="1"/>
  <c r="CJ22" i="12"/>
  <c r="CJ23" i="12" s="1"/>
  <c r="BM20" i="23"/>
  <c r="BM21" i="23" s="1"/>
  <c r="BL68" i="8"/>
  <c r="BL69" i="8" s="1"/>
  <c r="BJ20" i="22"/>
  <c r="BJ21" i="22" s="1"/>
  <c r="BT19" i="14"/>
  <c r="BS22" i="14"/>
  <c r="BS23" i="14" s="1"/>
  <c r="BZ20" i="8"/>
  <c r="BZ21" i="8" s="1"/>
  <c r="BT20" i="9"/>
  <c r="BT21" i="9" s="1"/>
  <c r="BS22" i="9"/>
  <c r="BS23" i="9" s="1"/>
  <c r="CD43" i="8"/>
  <c r="CC46" i="8"/>
  <c r="CC47" i="8" s="1"/>
  <c r="BO43" i="9"/>
  <c r="BN46" i="9"/>
  <c r="BN47" i="9" s="1"/>
  <c r="BP43" i="7"/>
  <c r="BO46" i="7"/>
  <c r="BO47" i="7" s="1"/>
  <c r="BP20" i="4"/>
  <c r="BP21" i="4" s="1"/>
  <c r="BQ20" i="3"/>
  <c r="BQ21" i="3" s="1"/>
  <c r="BR19" i="3" s="1"/>
  <c r="BY23" i="5" l="1"/>
  <c r="BX26" i="5"/>
  <c r="BX27" i="5" s="1"/>
  <c r="BX13" i="5" s="1"/>
  <c r="BX18" i="5" s="1"/>
  <c r="CA92" i="9"/>
  <c r="CA93" i="9" s="1"/>
  <c r="CC88" i="4"/>
  <c r="CB91" i="4"/>
  <c r="CB92" i="4" s="1"/>
  <c r="CB78" i="4" s="1"/>
  <c r="CB83" i="4" s="1"/>
  <c r="CF64" i="4"/>
  <c r="CF65" i="4"/>
  <c r="CG63" i="4" s="1"/>
  <c r="BQ43" i="14"/>
  <c r="BP46" i="14"/>
  <c r="BP47" i="14" s="1"/>
  <c r="BU42" i="20"/>
  <c r="BU43" i="20" s="1"/>
  <c r="BV41" i="20" s="1"/>
  <c r="BU41" i="2"/>
  <c r="BT44" i="2"/>
  <c r="BT45" i="2" s="1"/>
  <c r="BT31" i="2" s="1"/>
  <c r="BT36" i="2" s="1"/>
  <c r="BT67" i="9"/>
  <c r="BS70" i="9"/>
  <c r="BS71" i="9" s="1"/>
  <c r="BS42" i="4"/>
  <c r="BS43" i="4" s="1"/>
  <c r="BQ22" i="3"/>
  <c r="BQ23" i="3" s="1"/>
  <c r="BQ9" i="3" s="1"/>
  <c r="BQ14" i="3" s="1"/>
  <c r="BN41" i="3"/>
  <c r="BN42" i="3" s="1"/>
  <c r="BM43" i="3"/>
  <c r="BM44" i="3" s="1"/>
  <c r="BM30" i="3" s="1"/>
  <c r="BM35" i="3" s="1"/>
  <c r="BR20" i="7"/>
  <c r="BR21" i="7" s="1"/>
  <c r="CK20" i="12"/>
  <c r="CK21" i="12" s="1"/>
  <c r="CL19" i="12" s="1"/>
  <c r="BN19" i="23"/>
  <c r="BM22" i="23"/>
  <c r="BM23" i="23" s="1"/>
  <c r="BM67" i="8"/>
  <c r="BL70" i="8"/>
  <c r="BL71" i="8" s="1"/>
  <c r="BK19" i="22"/>
  <c r="BJ22" i="22"/>
  <c r="BJ23" i="22" s="1"/>
  <c r="BT20" i="14"/>
  <c r="BT21" i="14" s="1"/>
  <c r="CA19" i="8"/>
  <c r="BZ22" i="8"/>
  <c r="BZ23" i="8" s="1"/>
  <c r="BU19" i="9"/>
  <c r="BT22" i="9"/>
  <c r="BT23" i="9" s="1"/>
  <c r="CD44" i="8"/>
  <c r="CD45" i="8" s="1"/>
  <c r="BQ19" i="4"/>
  <c r="BP22" i="4"/>
  <c r="BP23" i="4" s="1"/>
  <c r="BP9" i="4" s="1"/>
  <c r="BP14" i="4" s="1"/>
  <c r="BP44" i="7"/>
  <c r="BP45" i="7" s="1"/>
  <c r="BQ43" i="7" s="1"/>
  <c r="BR20" i="3"/>
  <c r="BR21" i="3" s="1"/>
  <c r="BO44" i="9"/>
  <c r="BO45" i="9"/>
  <c r="BP43" i="9" s="1"/>
  <c r="BO46" i="9"/>
  <c r="BO47" i="9" s="1"/>
  <c r="BY24" i="5" l="1"/>
  <c r="BY25" i="5" s="1"/>
  <c r="CB91" i="9"/>
  <c r="CA94" i="9"/>
  <c r="CA95" i="9" s="1"/>
  <c r="CC89" i="4"/>
  <c r="CC90" i="4" s="1"/>
  <c r="CG64" i="4"/>
  <c r="CG65" i="4"/>
  <c r="CH63" i="4" s="1"/>
  <c r="CF66" i="4"/>
  <c r="CF67" i="4" s="1"/>
  <c r="CF53" i="4" s="1"/>
  <c r="CF58" i="4" s="1"/>
  <c r="BQ44" i="14"/>
  <c r="BQ45" i="14" s="1"/>
  <c r="BU44" i="20"/>
  <c r="BU45" i="20" s="1"/>
  <c r="BU31" i="20" s="1"/>
  <c r="BU36" i="20" s="1"/>
  <c r="BV42" i="20"/>
  <c r="BV43" i="20" s="1"/>
  <c r="BU42" i="2"/>
  <c r="BU43" i="2" s="1"/>
  <c r="BT68" i="9"/>
  <c r="BT69" i="9" s="1"/>
  <c r="BT41" i="4"/>
  <c r="BS44" i="4"/>
  <c r="BS45" i="4" s="1"/>
  <c r="BS31" i="4" s="1"/>
  <c r="BS36" i="4" s="1"/>
  <c r="BO40" i="3"/>
  <c r="BN43" i="3"/>
  <c r="BN44" i="3" s="1"/>
  <c r="BN30" i="3" s="1"/>
  <c r="BN35" i="3" s="1"/>
  <c r="BS19" i="7"/>
  <c r="BR22" i="7"/>
  <c r="BR23" i="7" s="1"/>
  <c r="BP46" i="7"/>
  <c r="BP47" i="7" s="1"/>
  <c r="CL20" i="12"/>
  <c r="CL21" i="12" s="1"/>
  <c r="CM19" i="12" s="1"/>
  <c r="CL22" i="12"/>
  <c r="CL23" i="12" s="1"/>
  <c r="CK22" i="12"/>
  <c r="CK23" i="12" s="1"/>
  <c r="BN20" i="23"/>
  <c r="BN21" i="23" s="1"/>
  <c r="BO19" i="23" s="1"/>
  <c r="BM68" i="8"/>
  <c r="BM69" i="8"/>
  <c r="BN67" i="8" s="1"/>
  <c r="BK20" i="22"/>
  <c r="BK21" i="22" s="1"/>
  <c r="BU19" i="14"/>
  <c r="BT22" i="14"/>
  <c r="BT23" i="14" s="1"/>
  <c r="CA20" i="8"/>
  <c r="CA21" i="8" s="1"/>
  <c r="BU20" i="9"/>
  <c r="BU21" i="9" s="1"/>
  <c r="BV19" i="9" s="1"/>
  <c r="CE43" i="8"/>
  <c r="CD46" i="8"/>
  <c r="CD47" i="8" s="1"/>
  <c r="BS19" i="3"/>
  <c r="BR22" i="3"/>
  <c r="BR23" i="3" s="1"/>
  <c r="BR9" i="3" s="1"/>
  <c r="BR14" i="3" s="1"/>
  <c r="BQ44" i="7"/>
  <c r="BQ45" i="7" s="1"/>
  <c r="BR43" i="7" s="1"/>
  <c r="BP44" i="9"/>
  <c r="BP45" i="9" s="1"/>
  <c r="BQ20" i="4"/>
  <c r="BQ21" i="4"/>
  <c r="BR19" i="4" s="1"/>
  <c r="BZ23" i="5" l="1"/>
  <c r="BY26" i="5"/>
  <c r="BY27" i="5" s="1"/>
  <c r="BY13" i="5" s="1"/>
  <c r="BY18" i="5" s="1"/>
  <c r="CB92" i="9"/>
  <c r="CB93" i="9" s="1"/>
  <c r="CC91" i="9" s="1"/>
  <c r="CD88" i="4"/>
  <c r="CC91" i="4"/>
  <c r="CC92" i="4" s="1"/>
  <c r="CC78" i="4" s="1"/>
  <c r="CC83" i="4" s="1"/>
  <c r="CH64" i="4"/>
  <c r="CH65" i="4" s="1"/>
  <c r="CG66" i="4"/>
  <c r="CG67" i="4" s="1"/>
  <c r="CG53" i="4" s="1"/>
  <c r="CG58" i="4" s="1"/>
  <c r="BR43" i="14"/>
  <c r="BQ46" i="14"/>
  <c r="BQ47" i="14" s="1"/>
  <c r="BW41" i="20"/>
  <c r="BV44" i="20"/>
  <c r="BV45" i="20" s="1"/>
  <c r="BV31" i="20" s="1"/>
  <c r="BV36" i="20" s="1"/>
  <c r="BV41" i="2"/>
  <c r="BU44" i="2"/>
  <c r="BU45" i="2" s="1"/>
  <c r="BU31" i="2" s="1"/>
  <c r="BU36" i="2" s="1"/>
  <c r="BU67" i="9"/>
  <c r="BT70" i="9"/>
  <c r="BT71" i="9" s="1"/>
  <c r="BT42" i="4"/>
  <c r="BT43" i="4" s="1"/>
  <c r="BO41" i="3"/>
  <c r="BO42" i="3" s="1"/>
  <c r="BS20" i="7"/>
  <c r="BS21" i="7" s="1"/>
  <c r="CM20" i="12"/>
  <c r="CM21" i="12" s="1"/>
  <c r="CN19" i="12" s="1"/>
  <c r="CM22" i="12"/>
  <c r="CM23" i="12" s="1"/>
  <c r="BO20" i="23"/>
  <c r="BO21" i="23" s="1"/>
  <c r="BN22" i="23"/>
  <c r="BN23" i="23" s="1"/>
  <c r="BM70" i="8"/>
  <c r="BM71" i="8" s="1"/>
  <c r="BN68" i="8"/>
  <c r="BN69" i="8" s="1"/>
  <c r="BL19" i="22"/>
  <c r="BK22" i="22"/>
  <c r="BK23" i="22" s="1"/>
  <c r="BU20" i="14"/>
  <c r="BU21" i="14" s="1"/>
  <c r="CB19" i="8"/>
  <c r="CA22" i="8"/>
  <c r="CA23" i="8" s="1"/>
  <c r="BV20" i="9"/>
  <c r="BV21" i="9" s="1"/>
  <c r="BW19" i="9" s="1"/>
  <c r="BU22" i="9"/>
  <c r="BU23" i="9" s="1"/>
  <c r="CE44" i="8"/>
  <c r="CE45" i="8" s="1"/>
  <c r="BQ43" i="9"/>
  <c r="BP46" i="9"/>
  <c r="BP47" i="9" s="1"/>
  <c r="BR20" i="4"/>
  <c r="BR21" i="4" s="1"/>
  <c r="BQ46" i="7"/>
  <c r="BQ47" i="7" s="1"/>
  <c r="BR44" i="7"/>
  <c r="BR45" i="7" s="1"/>
  <c r="BQ22" i="4"/>
  <c r="BQ23" i="4" s="1"/>
  <c r="BQ9" i="4" s="1"/>
  <c r="BQ14" i="4" s="1"/>
  <c r="BS20" i="3"/>
  <c r="BS21" i="3" s="1"/>
  <c r="BZ24" i="5" l="1"/>
  <c r="BZ25" i="5" s="1"/>
  <c r="CB94" i="9"/>
  <c r="CB95" i="9" s="1"/>
  <c r="CC92" i="9"/>
  <c r="CC93" i="9" s="1"/>
  <c r="CD89" i="4"/>
  <c r="CD90" i="4" s="1"/>
  <c r="CI63" i="4"/>
  <c r="CH66" i="4"/>
  <c r="CH67" i="4" s="1"/>
  <c r="CH53" i="4" s="1"/>
  <c r="CH58" i="4" s="1"/>
  <c r="BR44" i="14"/>
  <c r="BR45" i="14" s="1"/>
  <c r="BW42" i="20"/>
  <c r="BW43" i="20" s="1"/>
  <c r="BV42" i="2"/>
  <c r="BV43" i="2" s="1"/>
  <c r="BU68" i="9"/>
  <c r="BU69" i="9" s="1"/>
  <c r="BV67" i="9" s="1"/>
  <c r="BS19" i="4"/>
  <c r="BR22" i="4"/>
  <c r="BR23" i="4" s="1"/>
  <c r="BR9" i="4" s="1"/>
  <c r="BR14" i="4" s="1"/>
  <c r="BU41" i="4"/>
  <c r="BT44" i="4"/>
  <c r="BT45" i="4" s="1"/>
  <c r="BT31" i="4" s="1"/>
  <c r="BT36" i="4" s="1"/>
  <c r="BP40" i="3"/>
  <c r="BO43" i="3"/>
  <c r="BO44" i="3" s="1"/>
  <c r="BO30" i="3" s="1"/>
  <c r="BO35" i="3" s="1"/>
  <c r="BT19" i="7"/>
  <c r="BS22" i="7"/>
  <c r="BS23" i="7" s="1"/>
  <c r="CN20" i="12"/>
  <c r="CN21" i="12" s="1"/>
  <c r="CO19" i="12" s="1"/>
  <c r="CN22" i="12"/>
  <c r="CN23" i="12" s="1"/>
  <c r="BP19" i="23"/>
  <c r="BO22" i="23"/>
  <c r="BO23" i="23" s="1"/>
  <c r="BO67" i="8"/>
  <c r="BN70" i="8"/>
  <c r="BN71" i="8" s="1"/>
  <c r="BL20" i="22"/>
  <c r="BL21" i="22" s="1"/>
  <c r="BM19" i="22" s="1"/>
  <c r="BV19" i="14"/>
  <c r="BU22" i="14"/>
  <c r="BU23" i="14" s="1"/>
  <c r="CB20" i="8"/>
  <c r="CB21" i="8" s="1"/>
  <c r="BW20" i="9"/>
  <c r="BW21" i="9" s="1"/>
  <c r="BV22" i="9"/>
  <c r="BV23" i="9" s="1"/>
  <c r="CF43" i="8"/>
  <c r="CE46" i="8"/>
  <c r="CE47" i="8" s="1"/>
  <c r="BS43" i="7"/>
  <c r="BR46" i="7"/>
  <c r="BR47" i="7" s="1"/>
  <c r="BT19" i="3"/>
  <c r="BS22" i="3"/>
  <c r="BS23" i="3" s="1"/>
  <c r="BS9" i="3" s="1"/>
  <c r="BS14" i="3" s="1"/>
  <c r="BS20" i="4"/>
  <c r="BS21" i="4" s="1"/>
  <c r="BQ44" i="9"/>
  <c r="BQ45" i="9" s="1"/>
  <c r="CA23" i="5" l="1"/>
  <c r="BZ26" i="5"/>
  <c r="BZ27" i="5" s="1"/>
  <c r="BZ13" i="5" s="1"/>
  <c r="BZ18" i="5" s="1"/>
  <c r="CD91" i="9"/>
  <c r="CC94" i="9"/>
  <c r="CC95" i="9" s="1"/>
  <c r="CE88" i="4"/>
  <c r="CD91" i="4"/>
  <c r="CD92" i="4" s="1"/>
  <c r="CD78" i="4" s="1"/>
  <c r="CD83" i="4" s="1"/>
  <c r="CI64" i="4"/>
  <c r="CI65" i="4"/>
  <c r="CJ63" i="4" s="1"/>
  <c r="CI66" i="4"/>
  <c r="CI67" i="4" s="1"/>
  <c r="CI53" i="4" s="1"/>
  <c r="CI58" i="4" s="1"/>
  <c r="BS43" i="14"/>
  <c r="BR46" i="14"/>
  <c r="BR47" i="14" s="1"/>
  <c r="BX41" i="20"/>
  <c r="BW44" i="20"/>
  <c r="BW45" i="20" s="1"/>
  <c r="BW31" i="20" s="1"/>
  <c r="BW36" i="20" s="1"/>
  <c r="BW41" i="2"/>
  <c r="BV44" i="2"/>
  <c r="BV45" i="2" s="1"/>
  <c r="BV31" i="2" s="1"/>
  <c r="BV36" i="2" s="1"/>
  <c r="BV68" i="9"/>
  <c r="BV69" i="9" s="1"/>
  <c r="BU70" i="9"/>
  <c r="BU71" i="9" s="1"/>
  <c r="BU42" i="4"/>
  <c r="BU43" i="4" s="1"/>
  <c r="BV41" i="4" s="1"/>
  <c r="BP41" i="3"/>
  <c r="BP42" i="3" s="1"/>
  <c r="BT20" i="7"/>
  <c r="BT21" i="7" s="1"/>
  <c r="CO20" i="12"/>
  <c r="CO21" i="12" s="1"/>
  <c r="CP19" i="12" s="1"/>
  <c r="CP20" i="12" s="1"/>
  <c r="CP21" i="12" s="1"/>
  <c r="CP22" i="12" s="1"/>
  <c r="CP23" i="12" s="1"/>
  <c r="BP20" i="23"/>
  <c r="BP21" i="23" s="1"/>
  <c r="BO68" i="8"/>
  <c r="BO69" i="8" s="1"/>
  <c r="BL22" i="22"/>
  <c r="BL23" i="22" s="1"/>
  <c r="BM20" i="22"/>
  <c r="BM21" i="22" s="1"/>
  <c r="BN19" i="22" s="1"/>
  <c r="BV20" i="14"/>
  <c r="BV21" i="14" s="1"/>
  <c r="CC19" i="8"/>
  <c r="CB22" i="8"/>
  <c r="CB23" i="8" s="1"/>
  <c r="BX19" i="9"/>
  <c r="BW22" i="9"/>
  <c r="BW23" i="9" s="1"/>
  <c r="CF44" i="8"/>
  <c r="CF45" i="8" s="1"/>
  <c r="BT19" i="4"/>
  <c r="BS22" i="4"/>
  <c r="BS23" i="4" s="1"/>
  <c r="BS9" i="4" s="1"/>
  <c r="BS14" i="4" s="1"/>
  <c r="BR43" i="9"/>
  <c r="BQ46" i="9"/>
  <c r="BQ47" i="9" s="1"/>
  <c r="BT20" i="3"/>
  <c r="BT21" i="3" s="1"/>
  <c r="BS44" i="7"/>
  <c r="BS45" i="7" s="1"/>
  <c r="CA24" i="5" l="1"/>
  <c r="CA25" i="5" s="1"/>
  <c r="CD92" i="9"/>
  <c r="CD93" i="9" s="1"/>
  <c r="CE89" i="4"/>
  <c r="CE90" i="4" s="1"/>
  <c r="CJ64" i="4"/>
  <c r="CJ65" i="4"/>
  <c r="CK63" i="4" s="1"/>
  <c r="CJ66" i="4"/>
  <c r="CJ67" i="4" s="1"/>
  <c r="CJ53" i="4" s="1"/>
  <c r="CJ58" i="4" s="1"/>
  <c r="BS44" i="14"/>
  <c r="BS45" i="14" s="1"/>
  <c r="BX42" i="20"/>
  <c r="BX43" i="20" s="1"/>
  <c r="BW42" i="2"/>
  <c r="BW43" i="2" s="1"/>
  <c r="BW67" i="9"/>
  <c r="BV70" i="9"/>
  <c r="BV71" i="9" s="1"/>
  <c r="BV42" i="4"/>
  <c r="BV43" i="4" s="1"/>
  <c r="BU44" i="4"/>
  <c r="BU45" i="4" s="1"/>
  <c r="BU31" i="4" s="1"/>
  <c r="BU36" i="4" s="1"/>
  <c r="BQ40" i="3"/>
  <c r="BP43" i="3"/>
  <c r="BP44" i="3" s="1"/>
  <c r="BP30" i="3" s="1"/>
  <c r="BP35" i="3" s="1"/>
  <c r="BT43" i="7"/>
  <c r="BS46" i="7"/>
  <c r="BS47" i="7" s="1"/>
  <c r="BU19" i="7"/>
  <c r="BT22" i="7"/>
  <c r="BT23" i="7" s="1"/>
  <c r="CO22" i="12"/>
  <c r="CO23" i="12" s="1"/>
  <c r="BQ19" i="23"/>
  <c r="BP22" i="23"/>
  <c r="BP23" i="23" s="1"/>
  <c r="BP67" i="8"/>
  <c r="BO70" i="8"/>
  <c r="BO71" i="8" s="1"/>
  <c r="BM22" i="22"/>
  <c r="BM23" i="22" s="1"/>
  <c r="BN20" i="22"/>
  <c r="BN21" i="22" s="1"/>
  <c r="BW19" i="14"/>
  <c r="BV22" i="14"/>
  <c r="BV23" i="14" s="1"/>
  <c r="CC20" i="8"/>
  <c r="CC21" i="8" s="1"/>
  <c r="BX20" i="9"/>
  <c r="BX21" i="9" s="1"/>
  <c r="BY19" i="9" s="1"/>
  <c r="CG43" i="8"/>
  <c r="CF46" i="8"/>
  <c r="CF47" i="8" s="1"/>
  <c r="BU19" i="3"/>
  <c r="BT22" i="3"/>
  <c r="BT23" i="3" s="1"/>
  <c r="BT9" i="3" s="1"/>
  <c r="BT14" i="3" s="1"/>
  <c r="BR44" i="9"/>
  <c r="BR45" i="9"/>
  <c r="BS43" i="9" s="1"/>
  <c r="BT44" i="7"/>
  <c r="BT45" i="7" s="1"/>
  <c r="BT20" i="4"/>
  <c r="BT21" i="4"/>
  <c r="BU19" i="4" s="1"/>
  <c r="BT22" i="4"/>
  <c r="BT23" i="4" s="1"/>
  <c r="BT9" i="4" s="1"/>
  <c r="BT14" i="4" s="1"/>
  <c r="CB23" i="5" l="1"/>
  <c r="CA26" i="5"/>
  <c r="CA27" i="5" s="1"/>
  <c r="CA13" i="5" s="1"/>
  <c r="CA18" i="5" s="1"/>
  <c r="CE91" i="9"/>
  <c r="CD94" i="9"/>
  <c r="CD95" i="9" s="1"/>
  <c r="CF88" i="4"/>
  <c r="CE91" i="4"/>
  <c r="CE92" i="4" s="1"/>
  <c r="CE78" i="4" s="1"/>
  <c r="CE83" i="4" s="1"/>
  <c r="CK64" i="4"/>
  <c r="CK65" i="4" s="1"/>
  <c r="BT43" i="14"/>
  <c r="BS46" i="14"/>
  <c r="BS47" i="14" s="1"/>
  <c r="BY41" i="20"/>
  <c r="BX44" i="20"/>
  <c r="BX45" i="20" s="1"/>
  <c r="BX31" i="20" s="1"/>
  <c r="BX36" i="20" s="1"/>
  <c r="BX41" i="2"/>
  <c r="BW44" i="2"/>
  <c r="BW45" i="2" s="1"/>
  <c r="BW31" i="2" s="1"/>
  <c r="BW36" i="2" s="1"/>
  <c r="BW68" i="9"/>
  <c r="BW69" i="9" s="1"/>
  <c r="BW41" i="4"/>
  <c r="BV44" i="4"/>
  <c r="BV45" i="4" s="1"/>
  <c r="BV31" i="4" s="1"/>
  <c r="BV36" i="4" s="1"/>
  <c r="BQ41" i="3"/>
  <c r="BQ42" i="3" s="1"/>
  <c r="BU43" i="7"/>
  <c r="BU44" i="7" s="1"/>
  <c r="BU45" i="7" s="1"/>
  <c r="BV43" i="7" s="1"/>
  <c r="BT46" i="7"/>
  <c r="BT47" i="7" s="1"/>
  <c r="BU20" i="7"/>
  <c r="BU21" i="7" s="1"/>
  <c r="BQ20" i="23"/>
  <c r="BQ21" i="23" s="1"/>
  <c r="BP68" i="8"/>
  <c r="BP69" i="8" s="1"/>
  <c r="BO19" i="22"/>
  <c r="BN22" i="22"/>
  <c r="BN23" i="22" s="1"/>
  <c r="BW20" i="14"/>
  <c r="BW21" i="14" s="1"/>
  <c r="BX19" i="14" s="1"/>
  <c r="CD19" i="8"/>
  <c r="CC22" i="8"/>
  <c r="CC23" i="8" s="1"/>
  <c r="BY20" i="9"/>
  <c r="BY21" i="9" s="1"/>
  <c r="BX22" i="9"/>
  <c r="BX23" i="9" s="1"/>
  <c r="CG44" i="8"/>
  <c r="CG45" i="8" s="1"/>
  <c r="BR46" i="9"/>
  <c r="BR47" i="9" s="1"/>
  <c r="BS44" i="9"/>
  <c r="BS45" i="9" s="1"/>
  <c r="BU20" i="4"/>
  <c r="BU21" i="4"/>
  <c r="BV19" i="4" s="1"/>
  <c r="BU20" i="3"/>
  <c r="BU21" i="3" s="1"/>
  <c r="CB24" i="5" l="1"/>
  <c r="CB25" i="5" s="1"/>
  <c r="CE92" i="9"/>
  <c r="CE93" i="9" s="1"/>
  <c r="CF89" i="4"/>
  <c r="CF90" i="4" s="1"/>
  <c r="CL63" i="4"/>
  <c r="CK66" i="4"/>
  <c r="CK67" i="4" s="1"/>
  <c r="CK53" i="4" s="1"/>
  <c r="CK58" i="4" s="1"/>
  <c r="BT44" i="14"/>
  <c r="BT45" i="14" s="1"/>
  <c r="BY42" i="20"/>
  <c r="BY43" i="20"/>
  <c r="BZ41" i="20" s="1"/>
  <c r="BX42" i="2"/>
  <c r="BX43" i="2" s="1"/>
  <c r="BX67" i="9"/>
  <c r="BW70" i="9"/>
  <c r="BW71" i="9" s="1"/>
  <c r="BU22" i="4"/>
  <c r="BU23" i="4" s="1"/>
  <c r="BU9" i="4" s="1"/>
  <c r="BU14" i="4" s="1"/>
  <c r="BW42" i="4"/>
  <c r="BW43" i="4" s="1"/>
  <c r="BX41" i="4" s="1"/>
  <c r="BV19" i="3"/>
  <c r="BU22" i="3"/>
  <c r="BU23" i="3" s="1"/>
  <c r="BU9" i="3" s="1"/>
  <c r="BU14" i="3" s="1"/>
  <c r="BR40" i="3"/>
  <c r="BQ43" i="3"/>
  <c r="BQ44" i="3" s="1"/>
  <c r="BQ30" i="3" s="1"/>
  <c r="BQ35" i="3" s="1"/>
  <c r="BV19" i="7"/>
  <c r="BU22" i="7"/>
  <c r="BU23" i="7" s="1"/>
  <c r="BR19" i="23"/>
  <c r="BQ22" i="23"/>
  <c r="BQ23" i="23" s="1"/>
  <c r="BQ67" i="8"/>
  <c r="BP70" i="8"/>
  <c r="BP71" i="8" s="1"/>
  <c r="BO20" i="22"/>
  <c r="BO21" i="22" s="1"/>
  <c r="BW22" i="14"/>
  <c r="BW23" i="14" s="1"/>
  <c r="BX20" i="14"/>
  <c r="BX21" i="14" s="1"/>
  <c r="CD20" i="8"/>
  <c r="CD21" i="8" s="1"/>
  <c r="BZ19" i="9"/>
  <c r="BY22" i="9"/>
  <c r="BY23" i="9" s="1"/>
  <c r="CH43" i="8"/>
  <c r="CG46" i="8"/>
  <c r="CG47" i="8" s="1"/>
  <c r="BT43" i="9"/>
  <c r="BS46" i="9"/>
  <c r="BS47" i="9" s="1"/>
  <c r="BV44" i="7"/>
  <c r="BV45" i="7" s="1"/>
  <c r="BW43" i="7" s="1"/>
  <c r="BV20" i="3"/>
  <c r="BV21" i="3" s="1"/>
  <c r="BW19" i="3" s="1"/>
  <c r="BV20" i="4"/>
  <c r="BV21" i="4" s="1"/>
  <c r="BU46" i="7"/>
  <c r="BU47" i="7" s="1"/>
  <c r="CC23" i="5" l="1"/>
  <c r="CB26" i="5"/>
  <c r="CB27" i="5" s="1"/>
  <c r="CB13" i="5" s="1"/>
  <c r="CB18" i="5" s="1"/>
  <c r="CF91" i="9"/>
  <c r="CE94" i="9"/>
  <c r="CE95" i="9" s="1"/>
  <c r="CG88" i="4"/>
  <c r="CF91" i="4"/>
  <c r="CF92" i="4" s="1"/>
  <c r="CF78" i="4" s="1"/>
  <c r="CF83" i="4" s="1"/>
  <c r="CL64" i="4"/>
  <c r="CL65" i="4" s="1"/>
  <c r="BU43" i="14"/>
  <c r="BT46" i="14"/>
  <c r="BT47" i="14" s="1"/>
  <c r="BY44" i="20"/>
  <c r="BY45" i="20" s="1"/>
  <c r="BY31" i="20" s="1"/>
  <c r="BY36" i="20" s="1"/>
  <c r="BZ42" i="20"/>
  <c r="BZ43" i="20" s="1"/>
  <c r="BY41" i="2"/>
  <c r="BX44" i="2"/>
  <c r="BX45" i="2" s="1"/>
  <c r="BX31" i="2" s="1"/>
  <c r="BX36" i="2" s="1"/>
  <c r="BX68" i="9"/>
  <c r="BX69" i="9" s="1"/>
  <c r="BW19" i="4"/>
  <c r="BV22" i="4"/>
  <c r="BV23" i="4" s="1"/>
  <c r="BV9" i="4" s="1"/>
  <c r="BV14" i="4" s="1"/>
  <c r="BX42" i="4"/>
  <c r="BX43" i="4" s="1"/>
  <c r="BW44" i="4"/>
  <c r="BW45" i="4" s="1"/>
  <c r="BW31" i="4" s="1"/>
  <c r="BW36" i="4" s="1"/>
  <c r="BR41" i="3"/>
  <c r="BR42" i="3" s="1"/>
  <c r="BV46" i="7"/>
  <c r="BV47" i="7" s="1"/>
  <c r="BV20" i="7"/>
  <c r="BV21" i="7" s="1"/>
  <c r="BR20" i="23"/>
  <c r="BR21" i="23" s="1"/>
  <c r="BQ68" i="8"/>
  <c r="BQ69" i="8" s="1"/>
  <c r="BP19" i="22"/>
  <c r="BO22" i="22"/>
  <c r="BO23" i="22" s="1"/>
  <c r="BY19" i="14"/>
  <c r="BX22" i="14"/>
  <c r="BX23" i="14" s="1"/>
  <c r="CE19" i="8"/>
  <c r="CD22" i="8"/>
  <c r="CD23" i="8" s="1"/>
  <c r="BZ20" i="9"/>
  <c r="BZ21" i="9" s="1"/>
  <c r="CH44" i="8"/>
  <c r="CH45" i="8"/>
  <c r="CI43" i="8" s="1"/>
  <c r="BW20" i="3"/>
  <c r="BW21" i="3" s="1"/>
  <c r="BX19" i="3" s="1"/>
  <c r="BW44" i="7"/>
  <c r="BW45" i="7" s="1"/>
  <c r="BV22" i="3"/>
  <c r="BV23" i="3" s="1"/>
  <c r="BV9" i="3" s="1"/>
  <c r="BV14" i="3" s="1"/>
  <c r="BW20" i="4"/>
  <c r="BW21" i="4" s="1"/>
  <c r="BT44" i="9"/>
  <c r="BT45" i="9" s="1"/>
  <c r="CC24" i="5" l="1"/>
  <c r="CC25" i="5" s="1"/>
  <c r="CD23" i="5" s="1"/>
  <c r="CF92" i="9"/>
  <c r="CF93" i="9" s="1"/>
  <c r="CG89" i="4"/>
  <c r="CG90" i="4" s="1"/>
  <c r="CM63" i="4"/>
  <c r="CL66" i="4"/>
  <c r="CL67" i="4" s="1"/>
  <c r="CL53" i="4" s="1"/>
  <c r="CL58" i="4" s="1"/>
  <c r="BU44" i="14"/>
  <c r="BU45" i="14"/>
  <c r="BV43" i="14" s="1"/>
  <c r="CA41" i="20"/>
  <c r="BZ44" i="20"/>
  <c r="BZ45" i="20" s="1"/>
  <c r="BZ31" i="20" s="1"/>
  <c r="BZ36" i="20" s="1"/>
  <c r="BY42" i="2"/>
  <c r="BY43" i="2" s="1"/>
  <c r="BY67" i="9"/>
  <c r="BX70" i="9"/>
  <c r="BX71" i="9" s="1"/>
  <c r="BY41" i="4"/>
  <c r="BX44" i="4"/>
  <c r="BX45" i="4" s="1"/>
  <c r="BX31" i="4" s="1"/>
  <c r="BX36" i="4" s="1"/>
  <c r="BS40" i="3"/>
  <c r="BR43" i="3"/>
  <c r="BR44" i="3" s="1"/>
  <c r="BR30" i="3" s="1"/>
  <c r="BR35" i="3" s="1"/>
  <c r="BW19" i="7"/>
  <c r="BV22" i="7"/>
  <c r="BV23" i="7" s="1"/>
  <c r="BS19" i="23"/>
  <c r="BR22" i="23"/>
  <c r="BR23" i="23" s="1"/>
  <c r="BR67" i="8"/>
  <c r="BQ70" i="8"/>
  <c r="BQ71" i="8" s="1"/>
  <c r="BP20" i="22"/>
  <c r="BP21" i="22" s="1"/>
  <c r="BY20" i="14"/>
  <c r="BY21" i="14" s="1"/>
  <c r="CE20" i="8"/>
  <c r="CE21" i="8" s="1"/>
  <c r="CA19" i="9"/>
  <c r="BZ22" i="9"/>
  <c r="BZ23" i="9" s="1"/>
  <c r="CH46" i="8"/>
  <c r="CH47" i="8" s="1"/>
  <c r="CI44" i="8"/>
  <c r="CI45" i="8" s="1"/>
  <c r="BU43" i="9"/>
  <c r="BT46" i="9"/>
  <c r="BT47" i="9" s="1"/>
  <c r="BX19" i="4"/>
  <c r="BW22" i="4"/>
  <c r="BW23" i="4" s="1"/>
  <c r="BW9" i="4" s="1"/>
  <c r="BW14" i="4" s="1"/>
  <c r="BX43" i="7"/>
  <c r="BW46" i="7"/>
  <c r="BW47" i="7" s="1"/>
  <c r="BX20" i="3"/>
  <c r="BX21" i="3" s="1"/>
  <c r="BW22" i="3"/>
  <c r="BW23" i="3" s="1"/>
  <c r="BW9" i="3" s="1"/>
  <c r="BW14" i="3" s="1"/>
  <c r="CD24" i="5" l="1"/>
  <c r="CD25" i="5" s="1"/>
  <c r="CE23" i="5" s="1"/>
  <c r="CC26" i="5"/>
  <c r="CC27" i="5" s="1"/>
  <c r="CC13" i="5" s="1"/>
  <c r="CC18" i="5" s="1"/>
  <c r="CG91" i="9"/>
  <c r="CF94" i="9"/>
  <c r="CF95" i="9" s="1"/>
  <c r="CH88" i="4"/>
  <c r="CG91" i="4"/>
  <c r="CG92" i="4" s="1"/>
  <c r="CG78" i="4" s="1"/>
  <c r="CG83" i="4" s="1"/>
  <c r="CM64" i="4"/>
  <c r="CM65" i="4" s="1"/>
  <c r="BV44" i="14"/>
  <c r="BV45" i="14" s="1"/>
  <c r="BU46" i="14"/>
  <c r="BU47" i="14" s="1"/>
  <c r="CA42" i="20"/>
  <c r="CA43" i="20" s="1"/>
  <c r="BZ41" i="2"/>
  <c r="BY44" i="2"/>
  <c r="BY45" i="2" s="1"/>
  <c r="BY31" i="2" s="1"/>
  <c r="BY36" i="2" s="1"/>
  <c r="BY68" i="9"/>
  <c r="BY69" i="9" s="1"/>
  <c r="BY42" i="4"/>
  <c r="BY43" i="4" s="1"/>
  <c r="BS41" i="3"/>
  <c r="BS42" i="3" s="1"/>
  <c r="BT40" i="3" s="1"/>
  <c r="BW20" i="7"/>
  <c r="BW21" i="7" s="1"/>
  <c r="BS20" i="23"/>
  <c r="BS21" i="23" s="1"/>
  <c r="BR68" i="8"/>
  <c r="BR69" i="8" s="1"/>
  <c r="BQ19" i="22"/>
  <c r="BP22" i="22"/>
  <c r="BP23" i="22" s="1"/>
  <c r="BZ19" i="14"/>
  <c r="BY22" i="14"/>
  <c r="BY23" i="14" s="1"/>
  <c r="CF19" i="8"/>
  <c r="CE22" i="8"/>
  <c r="CE23" i="8" s="1"/>
  <c r="CA20" i="9"/>
  <c r="CA21" i="9" s="1"/>
  <c r="CB19" i="9" s="1"/>
  <c r="CJ43" i="8"/>
  <c r="CI46" i="8"/>
  <c r="CI47" i="8" s="1"/>
  <c r="BY19" i="3"/>
  <c r="BX22" i="3"/>
  <c r="BX23" i="3" s="1"/>
  <c r="BX9" i="3" s="1"/>
  <c r="BX14" i="3" s="1"/>
  <c r="BX44" i="7"/>
  <c r="BX45" i="7" s="1"/>
  <c r="BX20" i="4"/>
  <c r="BX21" i="4" s="1"/>
  <c r="BU44" i="9"/>
  <c r="BU45" i="9" s="1"/>
  <c r="CE24" i="5" l="1"/>
  <c r="CE25" i="5" s="1"/>
  <c r="CD26" i="5"/>
  <c r="CD27" i="5" s="1"/>
  <c r="CD13" i="5" s="1"/>
  <c r="CD18" i="5" s="1"/>
  <c r="CG92" i="9"/>
  <c r="CG93" i="9" s="1"/>
  <c r="CH89" i="4"/>
  <c r="CH90" i="4" s="1"/>
  <c r="CN63" i="4"/>
  <c r="CM66" i="4"/>
  <c r="CM67" i="4" s="1"/>
  <c r="CM53" i="4" s="1"/>
  <c r="CM58" i="4" s="1"/>
  <c r="BW43" i="14"/>
  <c r="BV46" i="14"/>
  <c r="BV47" i="14" s="1"/>
  <c r="CB41" i="20"/>
  <c r="CA44" i="20"/>
  <c r="CA45" i="20" s="1"/>
  <c r="CA31" i="20" s="1"/>
  <c r="CA36" i="20" s="1"/>
  <c r="BZ42" i="2"/>
  <c r="BZ43" i="2"/>
  <c r="CA41" i="2" s="1"/>
  <c r="BZ67" i="9"/>
  <c r="BY70" i="9"/>
  <c r="BY71" i="9" s="1"/>
  <c r="BZ41" i="4"/>
  <c r="BY44" i="4"/>
  <c r="BY45" i="4" s="1"/>
  <c r="BY31" i="4" s="1"/>
  <c r="BY36" i="4" s="1"/>
  <c r="BT41" i="3"/>
  <c r="BT42" i="3" s="1"/>
  <c r="BS43" i="3"/>
  <c r="BS44" i="3" s="1"/>
  <c r="BS30" i="3" s="1"/>
  <c r="BS35" i="3" s="1"/>
  <c r="BX19" i="7"/>
  <c r="BW22" i="7"/>
  <c r="BW23" i="7" s="1"/>
  <c r="BT19" i="23"/>
  <c r="BS22" i="23"/>
  <c r="BS23" i="23" s="1"/>
  <c r="BS67" i="8"/>
  <c r="BR70" i="8"/>
  <c r="BR71" i="8" s="1"/>
  <c r="BQ20" i="22"/>
  <c r="BQ21" i="22" s="1"/>
  <c r="BZ20" i="14"/>
  <c r="BZ21" i="14" s="1"/>
  <c r="CF20" i="8"/>
  <c r="CF21" i="8"/>
  <c r="CG19" i="8" s="1"/>
  <c r="CB20" i="9"/>
  <c r="CB21" i="9" s="1"/>
  <c r="CA22" i="9"/>
  <c r="CA23" i="9" s="1"/>
  <c r="CJ44" i="8"/>
  <c r="CJ45" i="8" s="1"/>
  <c r="BY19" i="4"/>
  <c r="BX22" i="4"/>
  <c r="BX23" i="4" s="1"/>
  <c r="BX9" i="4" s="1"/>
  <c r="BX14" i="4" s="1"/>
  <c r="BV43" i="9"/>
  <c r="BU46" i="9"/>
  <c r="BU47" i="9" s="1"/>
  <c r="BY43" i="7"/>
  <c r="BX46" i="7"/>
  <c r="BX47" i="7" s="1"/>
  <c r="BY20" i="3"/>
  <c r="BY21" i="3" s="1"/>
  <c r="CF23" i="5" l="1"/>
  <c r="CE26" i="5"/>
  <c r="CE27" i="5" s="1"/>
  <c r="CE13" i="5" s="1"/>
  <c r="CE18" i="5" s="1"/>
  <c r="CH91" i="9"/>
  <c r="CG94" i="9"/>
  <c r="CG95" i="9" s="1"/>
  <c r="CH92" i="9"/>
  <c r="CH93" i="9" s="1"/>
  <c r="CI88" i="4"/>
  <c r="CH91" i="4"/>
  <c r="CH92" i="4" s="1"/>
  <c r="CH78" i="4" s="1"/>
  <c r="CH83" i="4" s="1"/>
  <c r="CN64" i="4"/>
  <c r="CN65" i="4"/>
  <c r="CO63" i="4" s="1"/>
  <c r="CN66" i="4"/>
  <c r="CN67" i="4" s="1"/>
  <c r="CN53" i="4" s="1"/>
  <c r="CN58" i="4" s="1"/>
  <c r="BW44" i="14"/>
  <c r="BW45" i="14" s="1"/>
  <c r="CB42" i="20"/>
  <c r="CB43" i="20" s="1"/>
  <c r="CA42" i="2"/>
  <c r="CA43" i="2" s="1"/>
  <c r="BZ44" i="2"/>
  <c r="BZ45" i="2" s="1"/>
  <c r="BZ31" i="2" s="1"/>
  <c r="BZ36" i="2" s="1"/>
  <c r="BZ68" i="9"/>
  <c r="BZ69" i="9" s="1"/>
  <c r="BZ42" i="4"/>
  <c r="BZ43" i="4" s="1"/>
  <c r="BU40" i="3"/>
  <c r="BT43" i="3"/>
  <c r="BT44" i="3" s="1"/>
  <c r="BT30" i="3" s="1"/>
  <c r="BT35" i="3" s="1"/>
  <c r="BX20" i="7"/>
  <c r="BX21" i="7" s="1"/>
  <c r="BT20" i="23"/>
  <c r="BT21" i="23" s="1"/>
  <c r="BS68" i="8"/>
  <c r="BS69" i="8" s="1"/>
  <c r="BR19" i="22"/>
  <c r="BQ22" i="22"/>
  <c r="BQ23" i="22" s="1"/>
  <c r="CA19" i="14"/>
  <c r="BZ22" i="14"/>
  <c r="BZ23" i="14" s="1"/>
  <c r="CG20" i="8"/>
  <c r="CG21" i="8"/>
  <c r="CH19" i="8" s="1"/>
  <c r="CF22" i="8"/>
  <c r="CF23" i="8" s="1"/>
  <c r="CC19" i="9"/>
  <c r="CB22" i="9"/>
  <c r="CB23" i="9" s="1"/>
  <c r="CK43" i="8"/>
  <c r="CJ46" i="8"/>
  <c r="CJ47" i="8" s="1"/>
  <c r="BZ19" i="3"/>
  <c r="BY22" i="3"/>
  <c r="BY23" i="3" s="1"/>
  <c r="BY9" i="3" s="1"/>
  <c r="BY14" i="3" s="1"/>
  <c r="BV44" i="9"/>
  <c r="BV45" i="9"/>
  <c r="BW43" i="9" s="1"/>
  <c r="BY44" i="7"/>
  <c r="BY45" i="7" s="1"/>
  <c r="BY20" i="4"/>
  <c r="BY21" i="4" s="1"/>
  <c r="CF24" i="5" l="1"/>
  <c r="CF25" i="5" s="1"/>
  <c r="CI91" i="9"/>
  <c r="CH94" i="9"/>
  <c r="CH95" i="9" s="1"/>
  <c r="CI89" i="4"/>
  <c r="CI90" i="4" s="1"/>
  <c r="CO64" i="4"/>
  <c r="CO65" i="4" s="1"/>
  <c r="BX43" i="14"/>
  <c r="BW46" i="14"/>
  <c r="BW47" i="14" s="1"/>
  <c r="CC41" i="20"/>
  <c r="CB44" i="20"/>
  <c r="CB45" i="20" s="1"/>
  <c r="CB31" i="20" s="1"/>
  <c r="CB36" i="20" s="1"/>
  <c r="CB41" i="2"/>
  <c r="CA44" i="2"/>
  <c r="CA45" i="2" s="1"/>
  <c r="CA31" i="2" s="1"/>
  <c r="CA36" i="2" s="1"/>
  <c r="CA67" i="9"/>
  <c r="BZ70" i="9"/>
  <c r="BZ71" i="9" s="1"/>
  <c r="BZ19" i="4"/>
  <c r="BY22" i="4"/>
  <c r="BY23" i="4" s="1"/>
  <c r="BY9" i="4" s="1"/>
  <c r="BY14" i="4" s="1"/>
  <c r="CA41" i="4"/>
  <c r="BZ44" i="4"/>
  <c r="BZ45" i="4" s="1"/>
  <c r="BZ31" i="4" s="1"/>
  <c r="BZ36" i="4" s="1"/>
  <c r="BU41" i="3"/>
  <c r="BU42" i="3" s="1"/>
  <c r="BV40" i="3" s="1"/>
  <c r="BZ43" i="7"/>
  <c r="BY46" i="7"/>
  <c r="BY47" i="7" s="1"/>
  <c r="BY19" i="7"/>
  <c r="BX22" i="7"/>
  <c r="BX23" i="7" s="1"/>
  <c r="BU19" i="23"/>
  <c r="BT22" i="23"/>
  <c r="BT23" i="23" s="1"/>
  <c r="BT67" i="8"/>
  <c r="BS70" i="8"/>
  <c r="BS71" i="8" s="1"/>
  <c r="BR20" i="22"/>
  <c r="BR21" i="22" s="1"/>
  <c r="CA20" i="14"/>
  <c r="CA21" i="14" s="1"/>
  <c r="CH20" i="8"/>
  <c r="CH21" i="8" s="1"/>
  <c r="CG22" i="8"/>
  <c r="CG23" i="8" s="1"/>
  <c r="CC20" i="9"/>
  <c r="CC21" i="9" s="1"/>
  <c r="CK44" i="8"/>
  <c r="CK45" i="8" s="1"/>
  <c r="BW44" i="9"/>
  <c r="BW45" i="9" s="1"/>
  <c r="BV46" i="9"/>
  <c r="BV47" i="9" s="1"/>
  <c r="BZ44" i="7"/>
  <c r="BZ45" i="7" s="1"/>
  <c r="CA43" i="7" s="1"/>
  <c r="BZ20" i="4"/>
  <c r="BZ21" i="4" s="1"/>
  <c r="BZ20" i="3"/>
  <c r="BZ21" i="3" s="1"/>
  <c r="CG23" i="5" l="1"/>
  <c r="CF26" i="5"/>
  <c r="CF27" i="5" s="1"/>
  <c r="CF13" i="5" s="1"/>
  <c r="CF18" i="5" s="1"/>
  <c r="CI92" i="9"/>
  <c r="CI93" i="9" s="1"/>
  <c r="CJ91" i="9" s="1"/>
  <c r="CJ88" i="4"/>
  <c r="CI91" i="4"/>
  <c r="CI92" i="4" s="1"/>
  <c r="CI78" i="4" s="1"/>
  <c r="CI83" i="4" s="1"/>
  <c r="CP63" i="4"/>
  <c r="CO66" i="4"/>
  <c r="CO67" i="4" s="1"/>
  <c r="CO53" i="4" s="1"/>
  <c r="CO58" i="4" s="1"/>
  <c r="BX44" i="14"/>
  <c r="BX45" i="14" s="1"/>
  <c r="CC42" i="20"/>
  <c r="CC43" i="20" s="1"/>
  <c r="CB42" i="2"/>
  <c r="CB43" i="2"/>
  <c r="CC41" i="2" s="1"/>
  <c r="CA68" i="9"/>
  <c r="CA69" i="9" s="1"/>
  <c r="CA42" i="4"/>
  <c r="CA43" i="4" s="1"/>
  <c r="BV41" i="3"/>
  <c r="BV42" i="3" s="1"/>
  <c r="BU43" i="3"/>
  <c r="BU44" i="3" s="1"/>
  <c r="BU30" i="3" s="1"/>
  <c r="BU35" i="3" s="1"/>
  <c r="BY20" i="7"/>
  <c r="BY21" i="7"/>
  <c r="BZ19" i="7" s="1"/>
  <c r="BY22" i="7"/>
  <c r="BY23" i="7" s="1"/>
  <c r="BU20" i="23"/>
  <c r="BU21" i="23"/>
  <c r="BV19" i="23" s="1"/>
  <c r="BT68" i="8"/>
  <c r="BT69" i="8" s="1"/>
  <c r="BS19" i="22"/>
  <c r="BR22" i="22"/>
  <c r="BR23" i="22" s="1"/>
  <c r="CB19" i="14"/>
  <c r="CA22" i="14"/>
  <c r="CA23" i="14" s="1"/>
  <c r="CI19" i="8"/>
  <c r="CH22" i="8"/>
  <c r="CH23" i="8" s="1"/>
  <c r="CD19" i="9"/>
  <c r="CC22" i="9"/>
  <c r="CC23" i="9" s="1"/>
  <c r="CL43" i="8"/>
  <c r="CK46" i="8"/>
  <c r="CK47" i="8" s="1"/>
  <c r="CA19" i="4"/>
  <c r="BZ22" i="4"/>
  <c r="BZ23" i="4" s="1"/>
  <c r="BZ9" i="4" s="1"/>
  <c r="BZ14" i="4" s="1"/>
  <c r="CA19" i="3"/>
  <c r="BZ22" i="3"/>
  <c r="BZ23" i="3" s="1"/>
  <c r="BZ9" i="3" s="1"/>
  <c r="BZ14" i="3" s="1"/>
  <c r="BX43" i="9"/>
  <c r="BW46" i="9"/>
  <c r="BW47" i="9" s="1"/>
  <c r="CA44" i="7"/>
  <c r="CA45" i="7" s="1"/>
  <c r="BZ46" i="7"/>
  <c r="BZ47" i="7" s="1"/>
  <c r="CG24" i="5" l="1"/>
  <c r="CG25" i="5" s="1"/>
  <c r="CJ92" i="9"/>
  <c r="CJ93" i="9" s="1"/>
  <c r="CI94" i="9"/>
  <c r="CI95" i="9" s="1"/>
  <c r="CJ89" i="4"/>
  <c r="CJ90" i="4" s="1"/>
  <c r="CP64" i="4"/>
  <c r="CP65" i="4" s="1"/>
  <c r="CP66" i="4" s="1"/>
  <c r="CP67" i="4" s="1"/>
  <c r="CP53" i="4" s="1"/>
  <c r="CP58" i="4" s="1"/>
  <c r="I59" i="4" s="1"/>
  <c r="BY43" i="14"/>
  <c r="BX46" i="14"/>
  <c r="BX47" i="14" s="1"/>
  <c r="CD41" i="20"/>
  <c r="CC44" i="20"/>
  <c r="CC45" i="20" s="1"/>
  <c r="CC31" i="20" s="1"/>
  <c r="CC36" i="20" s="1"/>
  <c r="CD42" i="20"/>
  <c r="CD43" i="20"/>
  <c r="CE41" i="20" s="1"/>
  <c r="CC42" i="2"/>
  <c r="CC43" i="2" s="1"/>
  <c r="CB44" i="2"/>
  <c r="CB45" i="2" s="1"/>
  <c r="CB31" i="2" s="1"/>
  <c r="CB36" i="2" s="1"/>
  <c r="CB67" i="9"/>
  <c r="CA70" i="9"/>
  <c r="CA71" i="9" s="1"/>
  <c r="CB41" i="4"/>
  <c r="CA44" i="4"/>
  <c r="CA45" i="4" s="1"/>
  <c r="CA31" i="4" s="1"/>
  <c r="CA36" i="4" s="1"/>
  <c r="BW40" i="3"/>
  <c r="BV43" i="3"/>
  <c r="BV44" i="3" s="1"/>
  <c r="BV30" i="3" s="1"/>
  <c r="BV35" i="3" s="1"/>
  <c r="BZ20" i="7"/>
  <c r="BZ21" i="7" s="1"/>
  <c r="BU22" i="23"/>
  <c r="BU23" i="23" s="1"/>
  <c r="BV20" i="23"/>
  <c r="BV21" i="23" s="1"/>
  <c r="BU67" i="8"/>
  <c r="BT70" i="8"/>
  <c r="BT71" i="8" s="1"/>
  <c r="BS20" i="22"/>
  <c r="BS21" i="22" s="1"/>
  <c r="CB20" i="14"/>
  <c r="CB21" i="14" s="1"/>
  <c r="CI20" i="8"/>
  <c r="CI21" i="8" s="1"/>
  <c r="CD20" i="9"/>
  <c r="CD21" i="9" s="1"/>
  <c r="CE19" i="9" s="1"/>
  <c r="CL44" i="8"/>
  <c r="CL45" i="8" s="1"/>
  <c r="CB43" i="7"/>
  <c r="CA46" i="7"/>
  <c r="CA47" i="7" s="1"/>
  <c r="CA20" i="3"/>
  <c r="CA21" i="3" s="1"/>
  <c r="BX44" i="9"/>
  <c r="BX45" i="9"/>
  <c r="BY43" i="9" s="1"/>
  <c r="CA20" i="4"/>
  <c r="CA21" i="4" s="1"/>
  <c r="CH23" i="5" l="1"/>
  <c r="CG26" i="5"/>
  <c r="CG27" i="5" s="1"/>
  <c r="CG13" i="5" s="1"/>
  <c r="CG18" i="5" s="1"/>
  <c r="CK91" i="9"/>
  <c r="CJ94" i="9"/>
  <c r="CJ95" i="9" s="1"/>
  <c r="CK88" i="4"/>
  <c r="CJ91" i="4"/>
  <c r="CJ92" i="4" s="1"/>
  <c r="CJ78" i="4" s="1"/>
  <c r="CJ83" i="4" s="1"/>
  <c r="BY44" i="14"/>
  <c r="BY45" i="14" s="1"/>
  <c r="CE42" i="20"/>
  <c r="CE43" i="20" s="1"/>
  <c r="CD44" i="20"/>
  <c r="CD45" i="20" s="1"/>
  <c r="CD31" i="20" s="1"/>
  <c r="CD36" i="20" s="1"/>
  <c r="CD41" i="2"/>
  <c r="CC44" i="2"/>
  <c r="CC45" i="2" s="1"/>
  <c r="CC31" i="2" s="1"/>
  <c r="CC36" i="2" s="1"/>
  <c r="CB68" i="9"/>
  <c r="CB69" i="9" s="1"/>
  <c r="CB42" i="4"/>
  <c r="CB43" i="4" s="1"/>
  <c r="CB19" i="3"/>
  <c r="CA22" i="3"/>
  <c r="CA23" i="3" s="1"/>
  <c r="CA9" i="3" s="1"/>
  <c r="CA14" i="3" s="1"/>
  <c r="BW41" i="3"/>
  <c r="BW42" i="3" s="1"/>
  <c r="BX40" i="3" s="1"/>
  <c r="CA19" i="7"/>
  <c r="BZ22" i="7"/>
  <c r="BZ23" i="7" s="1"/>
  <c r="BW19" i="23"/>
  <c r="BV22" i="23"/>
  <c r="BV23" i="23" s="1"/>
  <c r="BU68" i="8"/>
  <c r="BU69" i="8"/>
  <c r="BV67" i="8" s="1"/>
  <c r="BT19" i="22"/>
  <c r="BS22" i="22"/>
  <c r="BS23" i="22" s="1"/>
  <c r="CC19" i="14"/>
  <c r="CB22" i="14"/>
  <c r="CB23" i="14" s="1"/>
  <c r="CJ19" i="8"/>
  <c r="CI22" i="8"/>
  <c r="CI23" i="8" s="1"/>
  <c r="CE20" i="9"/>
  <c r="CE21" i="9" s="1"/>
  <c r="CF19" i="9" s="1"/>
  <c r="CD22" i="9"/>
  <c r="CD23" i="9" s="1"/>
  <c r="CM43" i="8"/>
  <c r="CL46" i="8"/>
  <c r="CL47" i="8" s="1"/>
  <c r="CB19" i="4"/>
  <c r="CA22" i="4"/>
  <c r="CA23" i="4" s="1"/>
  <c r="CA9" i="4" s="1"/>
  <c r="CA14" i="4" s="1"/>
  <c r="BY44" i="9"/>
  <c r="BY45" i="9"/>
  <c r="BZ43" i="9" s="1"/>
  <c r="BY46" i="9"/>
  <c r="BY47" i="9" s="1"/>
  <c r="CB20" i="3"/>
  <c r="CB21" i="3" s="1"/>
  <c r="BX46" i="9"/>
  <c r="BX47" i="9" s="1"/>
  <c r="CB44" i="7"/>
  <c r="CB45" i="7" s="1"/>
  <c r="CC43" i="7" s="1"/>
  <c r="CH24" i="5" l="1"/>
  <c r="CH25" i="5" s="1"/>
  <c r="CK92" i="9"/>
  <c r="CK93" i="9" s="1"/>
  <c r="CK89" i="4"/>
  <c r="CK90" i="4" s="1"/>
  <c r="BZ43" i="14"/>
  <c r="BY46" i="14"/>
  <c r="BY47" i="14" s="1"/>
  <c r="CF41" i="20"/>
  <c r="CE44" i="20"/>
  <c r="CE45" i="20" s="1"/>
  <c r="CE31" i="20" s="1"/>
  <c r="CE36" i="20" s="1"/>
  <c r="CD42" i="2"/>
  <c r="CD43" i="2" s="1"/>
  <c r="CC67" i="9"/>
  <c r="CB70" i="9"/>
  <c r="CB71" i="9" s="1"/>
  <c r="CC41" i="4"/>
  <c r="CB44" i="4"/>
  <c r="CB45" i="4" s="1"/>
  <c r="CB31" i="4" s="1"/>
  <c r="CB36" i="4" s="1"/>
  <c r="CC19" i="3"/>
  <c r="CC20" i="3" s="1"/>
  <c r="CC21" i="3" s="1"/>
  <c r="CB22" i="3"/>
  <c r="CB23" i="3" s="1"/>
  <c r="CB9" i="3" s="1"/>
  <c r="CB14" i="3" s="1"/>
  <c r="BX41" i="3"/>
  <c r="BX42" i="3" s="1"/>
  <c r="BW43" i="3"/>
  <c r="BW44" i="3" s="1"/>
  <c r="BW30" i="3" s="1"/>
  <c r="BW35" i="3" s="1"/>
  <c r="CA20" i="7"/>
  <c r="CA21" i="7" s="1"/>
  <c r="BW20" i="23"/>
  <c r="BW21" i="23" s="1"/>
  <c r="BV68" i="8"/>
  <c r="BV69" i="8" s="1"/>
  <c r="BU70" i="8"/>
  <c r="BU71" i="8" s="1"/>
  <c r="BT20" i="22"/>
  <c r="BT21" i="22" s="1"/>
  <c r="CC20" i="14"/>
  <c r="CC21" i="14" s="1"/>
  <c r="CJ20" i="8"/>
  <c r="CJ21" i="8" s="1"/>
  <c r="CF20" i="9"/>
  <c r="CF21" i="9" s="1"/>
  <c r="CE22" i="9"/>
  <c r="CE23" i="9" s="1"/>
  <c r="CM44" i="8"/>
  <c r="CM45" i="8" s="1"/>
  <c r="BZ44" i="9"/>
  <c r="BZ45" i="9" s="1"/>
  <c r="CB46" i="7"/>
  <c r="CB47" i="7" s="1"/>
  <c r="CC44" i="7"/>
  <c r="CC45" i="7" s="1"/>
  <c r="CD43" i="7" s="1"/>
  <c r="CB20" i="4"/>
  <c r="CB21" i="4" s="1"/>
  <c r="CC19" i="4" s="1"/>
  <c r="CI23" i="5" l="1"/>
  <c r="CH26" i="5"/>
  <c r="CH27" i="5" s="1"/>
  <c r="CH13" i="5" s="1"/>
  <c r="CH18" i="5" s="1"/>
  <c r="CL91" i="9"/>
  <c r="CK94" i="9"/>
  <c r="CK95" i="9" s="1"/>
  <c r="CL88" i="4"/>
  <c r="CL89" i="4" s="1"/>
  <c r="CL90" i="4" s="1"/>
  <c r="CK91" i="4"/>
  <c r="CK92" i="4" s="1"/>
  <c r="CK78" i="4" s="1"/>
  <c r="CK83" i="4" s="1"/>
  <c r="BZ44" i="14"/>
  <c r="BZ45" i="14" s="1"/>
  <c r="CF42" i="20"/>
  <c r="CF43" i="20" s="1"/>
  <c r="CE41" i="2"/>
  <c r="CD44" i="2"/>
  <c r="CD45" i="2" s="1"/>
  <c r="CD31" i="2" s="1"/>
  <c r="CD36" i="2" s="1"/>
  <c r="CC68" i="9"/>
  <c r="CC69" i="9" s="1"/>
  <c r="CD67" i="9" s="1"/>
  <c r="CC42" i="4"/>
  <c r="CC43" i="4" s="1"/>
  <c r="CD41" i="4" s="1"/>
  <c r="BY40" i="3"/>
  <c r="BX43" i="3"/>
  <c r="BX44" i="3" s="1"/>
  <c r="BX30" i="3" s="1"/>
  <c r="BX35" i="3" s="1"/>
  <c r="CB19" i="7"/>
  <c r="CA22" i="7"/>
  <c r="CA23" i="7" s="1"/>
  <c r="BX19" i="23"/>
  <c r="BW22" i="23"/>
  <c r="BW23" i="23" s="1"/>
  <c r="BW67" i="8"/>
  <c r="BV70" i="8"/>
  <c r="BV71" i="8" s="1"/>
  <c r="BU19" i="22"/>
  <c r="BT22" i="22"/>
  <c r="BT23" i="22" s="1"/>
  <c r="CD19" i="14"/>
  <c r="CC22" i="14"/>
  <c r="CC23" i="14" s="1"/>
  <c r="CK19" i="8"/>
  <c r="CJ22" i="8"/>
  <c r="CJ23" i="8" s="1"/>
  <c r="CG19" i="9"/>
  <c r="CF22" i="9"/>
  <c r="CF23" i="9" s="1"/>
  <c r="CN43" i="8"/>
  <c r="CM46" i="8"/>
  <c r="CM47" i="8" s="1"/>
  <c r="CA43" i="9"/>
  <c r="BZ46" i="9"/>
  <c r="BZ47" i="9" s="1"/>
  <c r="CD19" i="3"/>
  <c r="CC22" i="3"/>
  <c r="CC23" i="3" s="1"/>
  <c r="CC9" i="3" s="1"/>
  <c r="CC14" i="3" s="1"/>
  <c r="CD44" i="7"/>
  <c r="CD45" i="7" s="1"/>
  <c r="CC20" i="4"/>
  <c r="CC21" i="4" s="1"/>
  <c r="CB22" i="4"/>
  <c r="CB23" i="4" s="1"/>
  <c r="CB9" i="4" s="1"/>
  <c r="CB14" i="4" s="1"/>
  <c r="CC46" i="7"/>
  <c r="CC47" i="7" s="1"/>
  <c r="CI24" i="5" l="1"/>
  <c r="CI25" i="5" s="1"/>
  <c r="CL92" i="9"/>
  <c r="CL93" i="9" s="1"/>
  <c r="CM91" i="9" s="1"/>
  <c r="CM88" i="4"/>
  <c r="CL91" i="4"/>
  <c r="CL92" i="4" s="1"/>
  <c r="CL78" i="4" s="1"/>
  <c r="CL83" i="4" s="1"/>
  <c r="CA43" i="14"/>
  <c r="BZ46" i="14"/>
  <c r="BZ47" i="14" s="1"/>
  <c r="CG41" i="20"/>
  <c r="CF44" i="20"/>
  <c r="CF45" i="20" s="1"/>
  <c r="CF31" i="20" s="1"/>
  <c r="CF36" i="20" s="1"/>
  <c r="CE42" i="2"/>
  <c r="CE43" i="2" s="1"/>
  <c r="CD68" i="9"/>
  <c r="CD69" i="9" s="1"/>
  <c r="CC70" i="9"/>
  <c r="CC71" i="9" s="1"/>
  <c r="CD42" i="4"/>
  <c r="CD43" i="4" s="1"/>
  <c r="CC44" i="4"/>
  <c r="CC45" i="4" s="1"/>
  <c r="CC31" i="4" s="1"/>
  <c r="CC36" i="4" s="1"/>
  <c r="BY41" i="3"/>
  <c r="BY42" i="3" s="1"/>
  <c r="CB20" i="7"/>
  <c r="CB21" i="7" s="1"/>
  <c r="BX20" i="23"/>
  <c r="BX21" i="23" s="1"/>
  <c r="BW68" i="8"/>
  <c r="BW69" i="8" s="1"/>
  <c r="BU20" i="22"/>
  <c r="BU21" i="22" s="1"/>
  <c r="CD20" i="14"/>
  <c r="CD21" i="14" s="1"/>
  <c r="CK20" i="8"/>
  <c r="CK21" i="8" s="1"/>
  <c r="CG20" i="9"/>
  <c r="CG21" i="9" s="1"/>
  <c r="CN44" i="8"/>
  <c r="CN45" i="8" s="1"/>
  <c r="CE43" i="7"/>
  <c r="CD46" i="7"/>
  <c r="CD47" i="7" s="1"/>
  <c r="CD19" i="4"/>
  <c r="CC22" i="4"/>
  <c r="CC23" i="4" s="1"/>
  <c r="CC9" i="4" s="1"/>
  <c r="CC14" i="4" s="1"/>
  <c r="CD20" i="3"/>
  <c r="CD21" i="3" s="1"/>
  <c r="CA46" i="9"/>
  <c r="CA47" i="9" s="1"/>
  <c r="CA44" i="9"/>
  <c r="CA45" i="9"/>
  <c r="CB43" i="9" s="1"/>
  <c r="CJ23" i="5" l="1"/>
  <c r="CI26" i="5"/>
  <c r="CI27" i="5" s="1"/>
  <c r="CI13" i="5" s="1"/>
  <c r="CI18" i="5" s="1"/>
  <c r="CM92" i="9"/>
  <c r="CM93" i="9" s="1"/>
  <c r="CL94" i="9"/>
  <c r="CL95" i="9" s="1"/>
  <c r="CM89" i="4"/>
  <c r="CM90" i="4" s="1"/>
  <c r="CA44" i="14"/>
  <c r="CA45" i="14" s="1"/>
  <c r="CG42" i="20"/>
  <c r="CG43" i="20" s="1"/>
  <c r="CF41" i="2"/>
  <c r="CE44" i="2"/>
  <c r="CE45" i="2" s="1"/>
  <c r="CE31" i="2" s="1"/>
  <c r="CE36" i="2" s="1"/>
  <c r="CE67" i="9"/>
  <c r="CD70" i="9"/>
  <c r="CD71" i="9" s="1"/>
  <c r="CE41" i="4"/>
  <c r="CD44" i="4"/>
  <c r="CD45" i="4" s="1"/>
  <c r="CD31" i="4" s="1"/>
  <c r="CD36" i="4" s="1"/>
  <c r="BZ40" i="3"/>
  <c r="BY43" i="3"/>
  <c r="BY44" i="3" s="1"/>
  <c r="BY30" i="3" s="1"/>
  <c r="BY35" i="3" s="1"/>
  <c r="CC19" i="7"/>
  <c r="CB22" i="7"/>
  <c r="CB23" i="7" s="1"/>
  <c r="BY19" i="23"/>
  <c r="BX22" i="23"/>
  <c r="BX23" i="23" s="1"/>
  <c r="BX67" i="8"/>
  <c r="BW70" i="8"/>
  <c r="BW71" i="8" s="1"/>
  <c r="BV19" i="22"/>
  <c r="BU22" i="22"/>
  <c r="BU23" i="22" s="1"/>
  <c r="CE19" i="14"/>
  <c r="CD22" i="14"/>
  <c r="CD23" i="14" s="1"/>
  <c r="CL19" i="8"/>
  <c r="CK22" i="8"/>
  <c r="CK23" i="8" s="1"/>
  <c r="CH19" i="9"/>
  <c r="CG22" i="9"/>
  <c r="CG23" i="9" s="1"/>
  <c r="CO43" i="8"/>
  <c r="CN46" i="8"/>
  <c r="CN47" i="8" s="1"/>
  <c r="CE19" i="3"/>
  <c r="CD22" i="3"/>
  <c r="CD23" i="3" s="1"/>
  <c r="CD9" i="3" s="1"/>
  <c r="CD14" i="3" s="1"/>
  <c r="CD20" i="4"/>
  <c r="CD21" i="4" s="1"/>
  <c r="CB44" i="9"/>
  <c r="CB45" i="9" s="1"/>
  <c r="CE44" i="7"/>
  <c r="CE45" i="7" s="1"/>
  <c r="CF43" i="7" s="1"/>
  <c r="CJ24" i="5" l="1"/>
  <c r="CJ25" i="5" s="1"/>
  <c r="CN91" i="9"/>
  <c r="CM94" i="9"/>
  <c r="CM95" i="9" s="1"/>
  <c r="CN88" i="4"/>
  <c r="CM91" i="4"/>
  <c r="CM92" i="4" s="1"/>
  <c r="CM78" i="4" s="1"/>
  <c r="CM83" i="4" s="1"/>
  <c r="CB43" i="14"/>
  <c r="CA46" i="14"/>
  <c r="CA47" i="14" s="1"/>
  <c r="CH41" i="20"/>
  <c r="CG44" i="20"/>
  <c r="CG45" i="20" s="1"/>
  <c r="CG31" i="20" s="1"/>
  <c r="CG36" i="20" s="1"/>
  <c r="CH42" i="20"/>
  <c r="CH43" i="20" s="1"/>
  <c r="CF42" i="2"/>
  <c r="CF43" i="2" s="1"/>
  <c r="CE68" i="9"/>
  <c r="CE69" i="9" s="1"/>
  <c r="CE42" i="4"/>
  <c r="CE43" i="4" s="1"/>
  <c r="CF41" i="4" s="1"/>
  <c r="BZ41" i="3"/>
  <c r="BZ42" i="3" s="1"/>
  <c r="CE46" i="7"/>
  <c r="CE47" i="7" s="1"/>
  <c r="CC20" i="7"/>
  <c r="CC21" i="7" s="1"/>
  <c r="CD19" i="7" s="1"/>
  <c r="BY20" i="23"/>
  <c r="BY21" i="23" s="1"/>
  <c r="BX68" i="8"/>
  <c r="BX69" i="8" s="1"/>
  <c r="BV20" i="22"/>
  <c r="BV21" i="22" s="1"/>
  <c r="CE20" i="14"/>
  <c r="CE21" i="14" s="1"/>
  <c r="CL20" i="8"/>
  <c r="CL21" i="8" s="1"/>
  <c r="CH20" i="9"/>
  <c r="CH21" i="9" s="1"/>
  <c r="CO44" i="8"/>
  <c r="CO45" i="8" s="1"/>
  <c r="CP43" i="8" s="1"/>
  <c r="CC43" i="9"/>
  <c r="CB46" i="9"/>
  <c r="CB47" i="9" s="1"/>
  <c r="CE19" i="4"/>
  <c r="CD22" i="4"/>
  <c r="CD23" i="4" s="1"/>
  <c r="CD9" i="4" s="1"/>
  <c r="CD14" i="4" s="1"/>
  <c r="CF44" i="7"/>
  <c r="CF45" i="7" s="1"/>
  <c r="CE20" i="3"/>
  <c r="CE21" i="3" s="1"/>
  <c r="CK23" i="5" l="1"/>
  <c r="CJ26" i="5"/>
  <c r="CJ27" i="5" s="1"/>
  <c r="CJ13" i="5" s="1"/>
  <c r="CJ18" i="5" s="1"/>
  <c r="CN92" i="9"/>
  <c r="CN93" i="9" s="1"/>
  <c r="CN89" i="4"/>
  <c r="CN90" i="4" s="1"/>
  <c r="CB44" i="14"/>
  <c r="CB45" i="14" s="1"/>
  <c r="CI41" i="20"/>
  <c r="CH44" i="20"/>
  <c r="CH45" i="20" s="1"/>
  <c r="CH31" i="20" s="1"/>
  <c r="CH36" i="20" s="1"/>
  <c r="CG41" i="2"/>
  <c r="CF44" i="2"/>
  <c r="CF45" i="2" s="1"/>
  <c r="CF31" i="2" s="1"/>
  <c r="CF36" i="2" s="1"/>
  <c r="CF67" i="9"/>
  <c r="CE70" i="9"/>
  <c r="CE71" i="9" s="1"/>
  <c r="CE44" i="4"/>
  <c r="CE45" i="4" s="1"/>
  <c r="CE31" i="4" s="1"/>
  <c r="CE36" i="4" s="1"/>
  <c r="CF42" i="4"/>
  <c r="CF43" i="4" s="1"/>
  <c r="CF19" i="3"/>
  <c r="CF20" i="3" s="1"/>
  <c r="CF21" i="3" s="1"/>
  <c r="CE22" i="3"/>
  <c r="CE23" i="3" s="1"/>
  <c r="CE9" i="3" s="1"/>
  <c r="CE14" i="3" s="1"/>
  <c r="CA40" i="3"/>
  <c r="BZ43" i="3"/>
  <c r="BZ44" i="3" s="1"/>
  <c r="BZ30" i="3" s="1"/>
  <c r="BZ35" i="3" s="1"/>
  <c r="CC22" i="7"/>
  <c r="CC23" i="7" s="1"/>
  <c r="CD20" i="7"/>
  <c r="CD21" i="7" s="1"/>
  <c r="BZ19" i="23"/>
  <c r="BY22" i="23"/>
  <c r="BY23" i="23" s="1"/>
  <c r="BY67" i="8"/>
  <c r="BX70" i="8"/>
  <c r="BX71" i="8" s="1"/>
  <c r="BW19" i="22"/>
  <c r="BV22" i="22"/>
  <c r="BV23" i="22" s="1"/>
  <c r="CF19" i="14"/>
  <c r="CE22" i="14"/>
  <c r="CE23" i="14" s="1"/>
  <c r="CM19" i="8"/>
  <c r="CL22" i="8"/>
  <c r="CL23" i="8" s="1"/>
  <c r="CI19" i="9"/>
  <c r="CH22" i="9"/>
  <c r="CH23" i="9" s="1"/>
  <c r="CP44" i="8"/>
  <c r="CP45" i="8" s="1"/>
  <c r="CP46" i="8" s="1"/>
  <c r="CP47" i="8" s="1"/>
  <c r="CO46" i="8"/>
  <c r="CO47" i="8" s="1"/>
  <c r="CG43" i="7"/>
  <c r="CF46" i="7"/>
  <c r="CF47" i="7" s="1"/>
  <c r="CE20" i="4"/>
  <c r="CE21" i="4" s="1"/>
  <c r="CC44" i="9"/>
  <c r="CC45" i="9" s="1"/>
  <c r="CK24" i="5" l="1"/>
  <c r="CK25" i="5" s="1"/>
  <c r="CO91" i="9"/>
  <c r="CN94" i="9"/>
  <c r="CN95" i="9" s="1"/>
  <c r="CO88" i="4"/>
  <c r="CN91" i="4"/>
  <c r="CN92" i="4" s="1"/>
  <c r="CN78" i="4" s="1"/>
  <c r="CN83" i="4" s="1"/>
  <c r="CC43" i="14"/>
  <c r="CB46" i="14"/>
  <c r="CB47" i="14" s="1"/>
  <c r="CI42" i="20"/>
  <c r="CI43" i="20" s="1"/>
  <c r="CG42" i="2"/>
  <c r="CG43" i="2" s="1"/>
  <c r="CF68" i="9"/>
  <c r="CF69" i="9" s="1"/>
  <c r="CG67" i="9" s="1"/>
  <c r="CG41" i="4"/>
  <c r="CF44" i="4"/>
  <c r="CF45" i="4" s="1"/>
  <c r="CF31" i="4" s="1"/>
  <c r="CF36" i="4" s="1"/>
  <c r="CA41" i="3"/>
  <c r="CA42" i="3" s="1"/>
  <c r="CE19" i="7"/>
  <c r="CD22" i="7"/>
  <c r="CD23" i="7" s="1"/>
  <c r="BZ20" i="23"/>
  <c r="BZ21" i="23" s="1"/>
  <c r="BY68" i="8"/>
  <c r="BY69" i="8" s="1"/>
  <c r="BW20" i="22"/>
  <c r="BW21" i="22" s="1"/>
  <c r="CF20" i="14"/>
  <c r="CF21" i="14"/>
  <c r="CG19" i="14" s="1"/>
  <c r="CM20" i="8"/>
  <c r="CM21" i="8" s="1"/>
  <c r="CI20" i="9"/>
  <c r="CI21" i="9" s="1"/>
  <c r="CJ19" i="9" s="1"/>
  <c r="CG19" i="3"/>
  <c r="CF22" i="3"/>
  <c r="CF23" i="3" s="1"/>
  <c r="CF9" i="3" s="1"/>
  <c r="CF14" i="3" s="1"/>
  <c r="CD43" i="9"/>
  <c r="CC46" i="9"/>
  <c r="CC47" i="9" s="1"/>
  <c r="CF19" i="4"/>
  <c r="CE22" i="4"/>
  <c r="CE23" i="4" s="1"/>
  <c r="CE9" i="4" s="1"/>
  <c r="CE14" i="4" s="1"/>
  <c r="CG44" i="7"/>
  <c r="CG45" i="7" s="1"/>
  <c r="CH43" i="7" s="1"/>
  <c r="CL23" i="5" l="1"/>
  <c r="CK26" i="5"/>
  <c r="CK27" i="5" s="1"/>
  <c r="CK13" i="5" s="1"/>
  <c r="CK18" i="5" s="1"/>
  <c r="CO92" i="9"/>
  <c r="CO93" i="9" s="1"/>
  <c r="CO89" i="4"/>
  <c r="CO90" i="4" s="1"/>
  <c r="CC44" i="14"/>
  <c r="CC45" i="14"/>
  <c r="CD43" i="14" s="1"/>
  <c r="CJ41" i="20"/>
  <c r="CI44" i="20"/>
  <c r="CI45" i="20" s="1"/>
  <c r="CI31" i="20" s="1"/>
  <c r="CI36" i="20" s="1"/>
  <c r="CH41" i="2"/>
  <c r="CG44" i="2"/>
  <c r="CG45" i="2" s="1"/>
  <c r="CG31" i="2" s="1"/>
  <c r="CG36" i="2" s="1"/>
  <c r="CG68" i="9"/>
  <c r="CG69" i="9" s="1"/>
  <c r="CF70" i="9"/>
  <c r="CF71" i="9" s="1"/>
  <c r="CG42" i="4"/>
  <c r="CG43" i="4" s="1"/>
  <c r="CB40" i="3"/>
  <c r="CA43" i="3"/>
  <c r="CA44" i="3" s="1"/>
  <c r="CA30" i="3" s="1"/>
  <c r="CA35" i="3" s="1"/>
  <c r="CE20" i="7"/>
  <c r="CE21" i="7"/>
  <c r="CF19" i="7" s="1"/>
  <c r="CE22" i="7"/>
  <c r="CE23" i="7" s="1"/>
  <c r="CA19" i="23"/>
  <c r="BZ22" i="23"/>
  <c r="BZ23" i="23" s="1"/>
  <c r="BZ67" i="8"/>
  <c r="BY70" i="8"/>
  <c r="BY71" i="8" s="1"/>
  <c r="BX19" i="22"/>
  <c r="BW22" i="22"/>
  <c r="BW23" i="22" s="1"/>
  <c r="CG20" i="14"/>
  <c r="CG21" i="14" s="1"/>
  <c r="CH19" i="14" s="1"/>
  <c r="CF22" i="14"/>
  <c r="CF23" i="14" s="1"/>
  <c r="CN19" i="8"/>
  <c r="CM22" i="8"/>
  <c r="CM23" i="8" s="1"/>
  <c r="CJ20" i="9"/>
  <c r="CJ21" i="9" s="1"/>
  <c r="CI22" i="9"/>
  <c r="CI23" i="9" s="1"/>
  <c r="CH44" i="7"/>
  <c r="CH45" i="7" s="1"/>
  <c r="CI43" i="7" s="1"/>
  <c r="CD44" i="9"/>
  <c r="CD45" i="9" s="1"/>
  <c r="CF20" i="4"/>
  <c r="CF21" i="4" s="1"/>
  <c r="CG46" i="7"/>
  <c r="CG47" i="7" s="1"/>
  <c r="CG20" i="3"/>
  <c r="CG21" i="3" s="1"/>
  <c r="CH19" i="3" s="1"/>
  <c r="CL24" i="5" l="1"/>
  <c r="CL25" i="5" s="1"/>
  <c r="CP91" i="9"/>
  <c r="CO94" i="9"/>
  <c r="CO95" i="9" s="1"/>
  <c r="CP88" i="4"/>
  <c r="CO91" i="4"/>
  <c r="CO92" i="4" s="1"/>
  <c r="CO78" i="4" s="1"/>
  <c r="CO83" i="4" s="1"/>
  <c r="CK19" i="9"/>
  <c r="CJ22" i="9"/>
  <c r="CJ23" i="9" s="1"/>
  <c r="CD44" i="14"/>
  <c r="CD45" i="14"/>
  <c r="CE43" i="14" s="1"/>
  <c r="CC46" i="14"/>
  <c r="CC47" i="14" s="1"/>
  <c r="CJ42" i="20"/>
  <c r="CJ43" i="20" s="1"/>
  <c r="CH42" i="2"/>
  <c r="CH43" i="2"/>
  <c r="CI41" i="2" s="1"/>
  <c r="CH67" i="9"/>
  <c r="CG70" i="9"/>
  <c r="CG71" i="9" s="1"/>
  <c r="CH41" i="4"/>
  <c r="CG44" i="4"/>
  <c r="CG45" i="4" s="1"/>
  <c r="CG31" i="4" s="1"/>
  <c r="CG36" i="4" s="1"/>
  <c r="CB41" i="3"/>
  <c r="CB42" i="3" s="1"/>
  <c r="CF20" i="7"/>
  <c r="CF21" i="7" s="1"/>
  <c r="CA20" i="23"/>
  <c r="CA21" i="23" s="1"/>
  <c r="BZ68" i="8"/>
  <c r="BZ69" i="8" s="1"/>
  <c r="BX20" i="22"/>
  <c r="BX21" i="22" s="1"/>
  <c r="CH20" i="14"/>
  <c r="CH21" i="14" s="1"/>
  <c r="CG22" i="14"/>
  <c r="CG23" i="14" s="1"/>
  <c r="CN20" i="8"/>
  <c r="CN21" i="8" s="1"/>
  <c r="CK20" i="9"/>
  <c r="CK21" i="9" s="1"/>
  <c r="CL19" i="9" s="1"/>
  <c r="CG19" i="4"/>
  <c r="CF22" i="4"/>
  <c r="CF23" i="4" s="1"/>
  <c r="CF9" i="4" s="1"/>
  <c r="CF14" i="4" s="1"/>
  <c r="CE43" i="9"/>
  <c r="CD46" i="9"/>
  <c r="CD47" i="9" s="1"/>
  <c r="CH20" i="3"/>
  <c r="CH21" i="3" s="1"/>
  <c r="CI44" i="7"/>
  <c r="CI45" i="7" s="1"/>
  <c r="CG22" i="3"/>
  <c r="CG23" i="3" s="1"/>
  <c r="CG9" i="3" s="1"/>
  <c r="CG14" i="3" s="1"/>
  <c r="CH46" i="7"/>
  <c r="CH47" i="7" s="1"/>
  <c r="CM23" i="5" l="1"/>
  <c r="CL26" i="5"/>
  <c r="CL27" i="5" s="1"/>
  <c r="CL13" i="5" s="1"/>
  <c r="CL18" i="5" s="1"/>
  <c r="CP92" i="9"/>
  <c r="CP93" i="9" s="1"/>
  <c r="CP94" i="9" s="1"/>
  <c r="CP95" i="9" s="1"/>
  <c r="CP89" i="4"/>
  <c r="CP90" i="4" s="1"/>
  <c r="CP91" i="4" s="1"/>
  <c r="CP92" i="4" s="1"/>
  <c r="CP78" i="4" s="1"/>
  <c r="CP83" i="4" s="1"/>
  <c r="I84" i="4" s="1"/>
  <c r="CE44" i="14"/>
  <c r="CE45" i="14" s="1"/>
  <c r="CD46" i="14"/>
  <c r="CD47" i="14" s="1"/>
  <c r="CK41" i="20"/>
  <c r="CJ44" i="20"/>
  <c r="CJ45" i="20" s="1"/>
  <c r="CJ31" i="20" s="1"/>
  <c r="CJ36" i="20" s="1"/>
  <c r="CI42" i="2"/>
  <c r="CI43" i="2" s="1"/>
  <c r="CH44" i="2"/>
  <c r="CH45" i="2" s="1"/>
  <c r="CH31" i="2" s="1"/>
  <c r="CH36" i="2" s="1"/>
  <c r="CH68" i="9"/>
  <c r="CH69" i="9" s="1"/>
  <c r="CH42" i="4"/>
  <c r="CH43" i="4" s="1"/>
  <c r="CC40" i="3"/>
  <c r="CB43" i="3"/>
  <c r="CB44" i="3" s="1"/>
  <c r="CB30" i="3" s="1"/>
  <c r="CB35" i="3" s="1"/>
  <c r="CG19" i="7"/>
  <c r="CF22" i="7"/>
  <c r="CF23" i="7" s="1"/>
  <c r="CB19" i="23"/>
  <c r="CA22" i="23"/>
  <c r="CA23" i="23" s="1"/>
  <c r="CA67" i="8"/>
  <c r="BZ70" i="8"/>
  <c r="BZ71" i="8" s="1"/>
  <c r="BY19" i="22"/>
  <c r="BX22" i="22"/>
  <c r="BX23" i="22" s="1"/>
  <c r="CI19" i="14"/>
  <c r="CH22" i="14"/>
  <c r="CH23" i="14" s="1"/>
  <c r="CO19" i="8"/>
  <c r="CN22" i="8"/>
  <c r="CN23" i="8" s="1"/>
  <c r="CL20" i="9"/>
  <c r="CL21" i="9" s="1"/>
  <c r="CM19" i="9" s="1"/>
  <c r="CK22" i="9"/>
  <c r="CK23" i="9" s="1"/>
  <c r="CI19" i="3"/>
  <c r="CH22" i="3"/>
  <c r="CH23" i="3" s="1"/>
  <c r="CH9" i="3" s="1"/>
  <c r="CH14" i="3" s="1"/>
  <c r="CJ43" i="7"/>
  <c r="CI46" i="7"/>
  <c r="CI47" i="7" s="1"/>
  <c r="CE44" i="9"/>
  <c r="CE45" i="9" s="1"/>
  <c r="CG20" i="4"/>
  <c r="CG21" i="4" s="1"/>
  <c r="CM24" i="5" l="1"/>
  <c r="CM25" i="5" s="1"/>
  <c r="CF43" i="14"/>
  <c r="CE46" i="14"/>
  <c r="CE47" i="14" s="1"/>
  <c r="CK42" i="20"/>
  <c r="CK43" i="20"/>
  <c r="CL41" i="20" s="1"/>
  <c r="CJ41" i="2"/>
  <c r="CI44" i="2"/>
  <c r="CI45" i="2" s="1"/>
  <c r="CI31" i="2" s="1"/>
  <c r="CI36" i="2" s="1"/>
  <c r="CI67" i="9"/>
  <c r="CH70" i="9"/>
  <c r="CH71" i="9" s="1"/>
  <c r="CI41" i="4"/>
  <c r="CH44" i="4"/>
  <c r="CH45" i="4" s="1"/>
  <c r="CH31" i="4" s="1"/>
  <c r="CH36" i="4" s="1"/>
  <c r="CC41" i="3"/>
  <c r="CC42" i="3" s="1"/>
  <c r="CD40" i="3" s="1"/>
  <c r="CG20" i="7"/>
  <c r="CG21" i="7"/>
  <c r="CH19" i="7" s="1"/>
  <c r="CB20" i="23"/>
  <c r="CB21" i="23" s="1"/>
  <c r="CA68" i="8"/>
  <c r="CA69" i="8" s="1"/>
  <c r="BY20" i="22"/>
  <c r="BY21" i="22" s="1"/>
  <c r="CI20" i="14"/>
  <c r="CI21" i="14"/>
  <c r="CJ19" i="14" s="1"/>
  <c r="CO20" i="8"/>
  <c r="CO21" i="8" s="1"/>
  <c r="CM20" i="9"/>
  <c r="CM21" i="9" s="1"/>
  <c r="CL22" i="9"/>
  <c r="CL23" i="9" s="1"/>
  <c r="CH19" i="4"/>
  <c r="CG22" i="4"/>
  <c r="CG23" i="4" s="1"/>
  <c r="CG9" i="4" s="1"/>
  <c r="CG14" i="4" s="1"/>
  <c r="CF43" i="9"/>
  <c r="CE46" i="9"/>
  <c r="CE47" i="9" s="1"/>
  <c r="CJ44" i="7"/>
  <c r="CJ45" i="7" s="1"/>
  <c r="CI20" i="3"/>
  <c r="CI21" i="3" s="1"/>
  <c r="CJ19" i="3" s="1"/>
  <c r="CN23" i="5" l="1"/>
  <c r="CM26" i="5"/>
  <c r="CM27" i="5" s="1"/>
  <c r="CM13" i="5" s="1"/>
  <c r="CM18" i="5" s="1"/>
  <c r="CF44" i="14"/>
  <c r="CF45" i="14" s="1"/>
  <c r="CK44" i="20"/>
  <c r="CK45" i="20" s="1"/>
  <c r="CK31" i="20" s="1"/>
  <c r="CK36" i="20" s="1"/>
  <c r="CL42" i="20"/>
  <c r="CL43" i="20" s="1"/>
  <c r="CJ42" i="2"/>
  <c r="CJ43" i="2" s="1"/>
  <c r="CI68" i="9"/>
  <c r="CI69" i="9" s="1"/>
  <c r="CI42" i="4"/>
  <c r="CI43" i="4" s="1"/>
  <c r="CI22" i="3"/>
  <c r="CI23" i="3" s="1"/>
  <c r="CI9" i="3" s="1"/>
  <c r="CI14" i="3" s="1"/>
  <c r="CD41" i="3"/>
  <c r="CD42" i="3" s="1"/>
  <c r="CE40" i="3" s="1"/>
  <c r="CC43" i="3"/>
  <c r="CC44" i="3" s="1"/>
  <c r="CC30" i="3" s="1"/>
  <c r="CC35" i="3" s="1"/>
  <c r="CH20" i="7"/>
  <c r="CH21" i="7" s="1"/>
  <c r="CG22" i="7"/>
  <c r="CG23" i="7" s="1"/>
  <c r="CC19" i="23"/>
  <c r="CB22" i="23"/>
  <c r="CB23" i="23" s="1"/>
  <c r="CB67" i="8"/>
  <c r="CA70" i="8"/>
  <c r="CA71" i="8" s="1"/>
  <c r="BZ19" i="22"/>
  <c r="BY22" i="22"/>
  <c r="BY23" i="22" s="1"/>
  <c r="CJ20" i="14"/>
  <c r="CJ21" i="14"/>
  <c r="CK19" i="14" s="1"/>
  <c r="CI22" i="14"/>
  <c r="CI23" i="14" s="1"/>
  <c r="CP19" i="8"/>
  <c r="CO22" i="8"/>
  <c r="CO23" i="8" s="1"/>
  <c r="CN19" i="9"/>
  <c r="CM22" i="9"/>
  <c r="CM23" i="9" s="1"/>
  <c r="CK43" i="7"/>
  <c r="CJ46" i="7"/>
  <c r="CJ47" i="7" s="1"/>
  <c r="CF44" i="9"/>
  <c r="CF45" i="9"/>
  <c r="CG43" i="9" s="1"/>
  <c r="CF46" i="9"/>
  <c r="CF47" i="9" s="1"/>
  <c r="CJ20" i="3"/>
  <c r="CJ21" i="3" s="1"/>
  <c r="CH20" i="4"/>
  <c r="CH21" i="4"/>
  <c r="CI19" i="4" s="1"/>
  <c r="CH22" i="4"/>
  <c r="CH23" i="4" s="1"/>
  <c r="CH9" i="4" s="1"/>
  <c r="CH14" i="4" s="1"/>
  <c r="CN24" i="5" l="1"/>
  <c r="CN25" i="5" s="1"/>
  <c r="CG43" i="14"/>
  <c r="CF46" i="14"/>
  <c r="CF47" i="14" s="1"/>
  <c r="CM41" i="20"/>
  <c r="CL44" i="20"/>
  <c r="CL45" i="20" s="1"/>
  <c r="CL31" i="20" s="1"/>
  <c r="CL36" i="20" s="1"/>
  <c r="CK41" i="2"/>
  <c r="CJ44" i="2"/>
  <c r="CJ45" i="2" s="1"/>
  <c r="CJ31" i="2" s="1"/>
  <c r="CJ36" i="2" s="1"/>
  <c r="CJ67" i="9"/>
  <c r="CI70" i="9"/>
  <c r="CI71" i="9" s="1"/>
  <c r="CJ41" i="4"/>
  <c r="CI44" i="4"/>
  <c r="CI45" i="4" s="1"/>
  <c r="CI31" i="4" s="1"/>
  <c r="CI36" i="4" s="1"/>
  <c r="CE41" i="3"/>
  <c r="CE42" i="3" s="1"/>
  <c r="CD43" i="3"/>
  <c r="CD44" i="3" s="1"/>
  <c r="CD30" i="3" s="1"/>
  <c r="CD35" i="3" s="1"/>
  <c r="CI19" i="7"/>
  <c r="CH22" i="7"/>
  <c r="CH23" i="7" s="1"/>
  <c r="CC20" i="23"/>
  <c r="CC21" i="23" s="1"/>
  <c r="CD19" i="23" s="1"/>
  <c r="CB68" i="8"/>
  <c r="CB69" i="8" s="1"/>
  <c r="BZ20" i="22"/>
  <c r="BZ21" i="22" s="1"/>
  <c r="CK20" i="14"/>
  <c r="CK21" i="14" s="1"/>
  <c r="CJ22" i="14"/>
  <c r="CJ23" i="14" s="1"/>
  <c r="CP20" i="8"/>
  <c r="CP21" i="8"/>
  <c r="CP22" i="8" s="1"/>
  <c r="CP23" i="8" s="1"/>
  <c r="CN20" i="9"/>
  <c r="CN21" i="9" s="1"/>
  <c r="CO19" i="9" s="1"/>
  <c r="CK19" i="3"/>
  <c r="CJ22" i="3"/>
  <c r="CJ23" i="3" s="1"/>
  <c r="CJ9" i="3" s="1"/>
  <c r="CJ14" i="3" s="1"/>
  <c r="CG44" i="9"/>
  <c r="CG45" i="9"/>
  <c r="CH43" i="9" s="1"/>
  <c r="CI20" i="4"/>
  <c r="CI21" i="4" s="1"/>
  <c r="CK44" i="7"/>
  <c r="CK45" i="7" s="1"/>
  <c r="CO23" i="5" l="1"/>
  <c r="CN26" i="5"/>
  <c r="CN27" i="5" s="1"/>
  <c r="CN13" i="5" s="1"/>
  <c r="CN18" i="5" s="1"/>
  <c r="CG44" i="14"/>
  <c r="CG45" i="14" s="1"/>
  <c r="CM42" i="20"/>
  <c r="CM43" i="20" s="1"/>
  <c r="CK42" i="2"/>
  <c r="CK43" i="2" s="1"/>
  <c r="CJ68" i="9"/>
  <c r="CJ69" i="9" s="1"/>
  <c r="CJ42" i="4"/>
  <c r="CJ43" i="4" s="1"/>
  <c r="CF40" i="3"/>
  <c r="CE43" i="3"/>
  <c r="CE44" i="3" s="1"/>
  <c r="CE30" i="3" s="1"/>
  <c r="CE35" i="3" s="1"/>
  <c r="CL43" i="7"/>
  <c r="CK46" i="7"/>
  <c r="CK47" i="7" s="1"/>
  <c r="CI20" i="7"/>
  <c r="CI21" i="7" s="1"/>
  <c r="CD20" i="23"/>
  <c r="CD21" i="23" s="1"/>
  <c r="CC22" i="23"/>
  <c r="CC23" i="23" s="1"/>
  <c r="CC67" i="8"/>
  <c r="CB70" i="8"/>
  <c r="CB71" i="8" s="1"/>
  <c r="CA19" i="22"/>
  <c r="BZ22" i="22"/>
  <c r="BZ23" i="22" s="1"/>
  <c r="CL19" i="14"/>
  <c r="CK22" i="14"/>
  <c r="CK23" i="14" s="1"/>
  <c r="CO20" i="9"/>
  <c r="CO21" i="9" s="1"/>
  <c r="CN22" i="9"/>
  <c r="CN23" i="9" s="1"/>
  <c r="CJ19" i="4"/>
  <c r="CI22" i="4"/>
  <c r="CI23" i="4" s="1"/>
  <c r="CI9" i="4" s="1"/>
  <c r="CI14" i="4" s="1"/>
  <c r="CH44" i="9"/>
  <c r="CH45" i="9"/>
  <c r="CI43" i="9" s="1"/>
  <c r="CG46" i="9"/>
  <c r="CG47" i="9" s="1"/>
  <c r="CL44" i="7"/>
  <c r="CL45" i="7" s="1"/>
  <c r="CK20" i="3"/>
  <c r="CK21" i="3" s="1"/>
  <c r="CL19" i="3" s="1"/>
  <c r="CO24" i="5" l="1"/>
  <c r="CO25" i="5" s="1"/>
  <c r="CH43" i="14"/>
  <c r="CG46" i="14"/>
  <c r="CG47" i="14" s="1"/>
  <c r="CN41" i="20"/>
  <c r="CM44" i="20"/>
  <c r="CM45" i="20" s="1"/>
  <c r="CM31" i="20" s="1"/>
  <c r="CM36" i="20" s="1"/>
  <c r="CL41" i="2"/>
  <c r="CK44" i="2"/>
  <c r="CK45" i="2" s="1"/>
  <c r="CK31" i="2" s="1"/>
  <c r="CK36" i="2" s="1"/>
  <c r="CK67" i="9"/>
  <c r="CJ70" i="9"/>
  <c r="CJ71" i="9" s="1"/>
  <c r="CK41" i="4"/>
  <c r="CJ44" i="4"/>
  <c r="CJ45" i="4" s="1"/>
  <c r="CJ31" i="4" s="1"/>
  <c r="CJ36" i="4" s="1"/>
  <c r="CF41" i="3"/>
  <c r="CF42" i="3" s="1"/>
  <c r="CJ19" i="7"/>
  <c r="CI22" i="7"/>
  <c r="CI23" i="7" s="1"/>
  <c r="CE19" i="23"/>
  <c r="CD22" i="23"/>
  <c r="CD23" i="23" s="1"/>
  <c r="CC68" i="8"/>
  <c r="CC69" i="8"/>
  <c r="CD67" i="8" s="1"/>
  <c r="CA20" i="22"/>
  <c r="CA21" i="22" s="1"/>
  <c r="CL20" i="14"/>
  <c r="CL21" i="14"/>
  <c r="CM19" i="14" s="1"/>
  <c r="CP19" i="9"/>
  <c r="CO22" i="9"/>
  <c r="CO23" i="9" s="1"/>
  <c r="CM43" i="7"/>
  <c r="CL46" i="7"/>
  <c r="CL47" i="7" s="1"/>
  <c r="CI44" i="9"/>
  <c r="CI45" i="9" s="1"/>
  <c r="CH46" i="9"/>
  <c r="CH47" i="9" s="1"/>
  <c r="CL20" i="3"/>
  <c r="CL21" i="3" s="1"/>
  <c r="CM19" i="3" s="1"/>
  <c r="CK22" i="3"/>
  <c r="CK23" i="3" s="1"/>
  <c r="CK9" i="3" s="1"/>
  <c r="CK14" i="3" s="1"/>
  <c r="CJ20" i="4"/>
  <c r="CJ21" i="4"/>
  <c r="CK19" i="4" s="1"/>
  <c r="CJ22" i="4"/>
  <c r="CJ23" i="4" s="1"/>
  <c r="CJ9" i="4" s="1"/>
  <c r="CJ14" i="4" s="1"/>
  <c r="CP23" i="5" l="1"/>
  <c r="CO26" i="5"/>
  <c r="CO27" i="5" s="1"/>
  <c r="CO13" i="5" s="1"/>
  <c r="CO18" i="5" s="1"/>
  <c r="CH44" i="14"/>
  <c r="CH45" i="14" s="1"/>
  <c r="CN42" i="20"/>
  <c r="CN43" i="20" s="1"/>
  <c r="CL42" i="2"/>
  <c r="CL43" i="2" s="1"/>
  <c r="CK68" i="9"/>
  <c r="CK69" i="9" s="1"/>
  <c r="CL67" i="9" s="1"/>
  <c r="CK42" i="4"/>
  <c r="CK43" i="4" s="1"/>
  <c r="CL41" i="4" s="1"/>
  <c r="CL22" i="3"/>
  <c r="CL23" i="3" s="1"/>
  <c r="CL9" i="3" s="1"/>
  <c r="CL14" i="3" s="1"/>
  <c r="CG40" i="3"/>
  <c r="CF43" i="3"/>
  <c r="CF44" i="3" s="1"/>
  <c r="CF30" i="3" s="1"/>
  <c r="CF35" i="3" s="1"/>
  <c r="CJ20" i="7"/>
  <c r="CJ21" i="7" s="1"/>
  <c r="CE20" i="23"/>
  <c r="CE21" i="23" s="1"/>
  <c r="CC70" i="8"/>
  <c r="CC71" i="8" s="1"/>
  <c r="CD68" i="8"/>
  <c r="CD69" i="8" s="1"/>
  <c r="CB19" i="22"/>
  <c r="CA22" i="22"/>
  <c r="CA23" i="22" s="1"/>
  <c r="CL22" i="14"/>
  <c r="CL23" i="14" s="1"/>
  <c r="CM20" i="14"/>
  <c r="CM21" i="14" s="1"/>
  <c r="CN19" i="14" s="1"/>
  <c r="CP20" i="9"/>
  <c r="CP21" i="9" s="1"/>
  <c r="CP22" i="9" s="1"/>
  <c r="CP23" i="9" s="1"/>
  <c r="CJ43" i="9"/>
  <c r="CI46" i="9"/>
  <c r="CI47" i="9" s="1"/>
  <c r="CM20" i="3"/>
  <c r="CM21" i="3" s="1"/>
  <c r="CK20" i="4"/>
  <c r="CK21" i="4"/>
  <c r="CL19" i="4" s="1"/>
  <c r="CM44" i="7"/>
  <c r="CM45" i="7" s="1"/>
  <c r="CP24" i="5" l="1"/>
  <c r="CP25" i="5" s="1"/>
  <c r="CP26" i="5" s="1"/>
  <c r="CP27" i="5" s="1"/>
  <c r="CP13" i="5" s="1"/>
  <c r="CP18" i="5" s="1"/>
  <c r="I19" i="5" s="1"/>
  <c r="CI43" i="14"/>
  <c r="CH46" i="14"/>
  <c r="CH47" i="14" s="1"/>
  <c r="CO41" i="20"/>
  <c r="CN44" i="20"/>
  <c r="CN45" i="20" s="1"/>
  <c r="CN31" i="20" s="1"/>
  <c r="CN36" i="20" s="1"/>
  <c r="CM41" i="2"/>
  <c r="CL44" i="2"/>
  <c r="CL45" i="2" s="1"/>
  <c r="CL31" i="2" s="1"/>
  <c r="CL36" i="2" s="1"/>
  <c r="CL68" i="9"/>
  <c r="CL69" i="9" s="1"/>
  <c r="CK70" i="9"/>
  <c r="CK71" i="9" s="1"/>
  <c r="CL42" i="4"/>
  <c r="CL43" i="4" s="1"/>
  <c r="CK44" i="4"/>
  <c r="CK45" i="4" s="1"/>
  <c r="CK31" i="4" s="1"/>
  <c r="CK36" i="4" s="1"/>
  <c r="CG41" i="3"/>
  <c r="CG42" i="3" s="1"/>
  <c r="CK19" i="7"/>
  <c r="CJ22" i="7"/>
  <c r="CJ23" i="7" s="1"/>
  <c r="CF19" i="23"/>
  <c r="CE22" i="23"/>
  <c r="CE23" i="23" s="1"/>
  <c r="CE67" i="8"/>
  <c r="CD70" i="8"/>
  <c r="CD71" i="8" s="1"/>
  <c r="CB20" i="22"/>
  <c r="CB21" i="22" s="1"/>
  <c r="CM22" i="14"/>
  <c r="CM23" i="14" s="1"/>
  <c r="CN20" i="14"/>
  <c r="CN21" i="14" s="1"/>
  <c r="CN43" i="7"/>
  <c r="CM46" i="7"/>
  <c r="CM47" i="7" s="1"/>
  <c r="CN19" i="3"/>
  <c r="CM22" i="3"/>
  <c r="CM23" i="3" s="1"/>
  <c r="CM9" i="3" s="1"/>
  <c r="CM14" i="3" s="1"/>
  <c r="CL20" i="4"/>
  <c r="CL21" i="4" s="1"/>
  <c r="CK22" i="4"/>
  <c r="CK23" i="4" s="1"/>
  <c r="CK9" i="4" s="1"/>
  <c r="CK14" i="4" s="1"/>
  <c r="CJ44" i="9"/>
  <c r="CJ45" i="9"/>
  <c r="CK43" i="9" s="1"/>
  <c r="CI44" i="14" l="1"/>
  <c r="CI45" i="14" s="1"/>
  <c r="CO42" i="20"/>
  <c r="CO43" i="20"/>
  <c r="CP41" i="20" s="1"/>
  <c r="CM42" i="2"/>
  <c r="CM43" i="2"/>
  <c r="CN41" i="2" s="1"/>
  <c r="CM67" i="9"/>
  <c r="CL70" i="9"/>
  <c r="CL71" i="9" s="1"/>
  <c r="CM41" i="4"/>
  <c r="CL44" i="4"/>
  <c r="CL45" i="4" s="1"/>
  <c r="CL31" i="4" s="1"/>
  <c r="CL36" i="4" s="1"/>
  <c r="CH40" i="3"/>
  <c r="CG43" i="3"/>
  <c r="CG44" i="3" s="1"/>
  <c r="CG30" i="3" s="1"/>
  <c r="CG35" i="3" s="1"/>
  <c r="CK20" i="7"/>
  <c r="CK21" i="7"/>
  <c r="CL19" i="7" s="1"/>
  <c r="CK22" i="7"/>
  <c r="CK23" i="7" s="1"/>
  <c r="CF20" i="23"/>
  <c r="CF21" i="23" s="1"/>
  <c r="CE68" i="8"/>
  <c r="CE69" i="8" s="1"/>
  <c r="CC19" i="22"/>
  <c r="CB22" i="22"/>
  <c r="CB23" i="22" s="1"/>
  <c r="CO19" i="14"/>
  <c r="CN22" i="14"/>
  <c r="CN23" i="14" s="1"/>
  <c r="CM19" i="4"/>
  <c r="CL22" i="4"/>
  <c r="CL23" i="4" s="1"/>
  <c r="CL9" i="4" s="1"/>
  <c r="CL14" i="4" s="1"/>
  <c r="CN20" i="3"/>
  <c r="CN21" i="3" s="1"/>
  <c r="CK44" i="9"/>
  <c r="CK45" i="9"/>
  <c r="CL43" i="9" s="1"/>
  <c r="CJ46" i="9"/>
  <c r="CJ47" i="9" s="1"/>
  <c r="CN44" i="7"/>
  <c r="CN45" i="7" s="1"/>
  <c r="CJ43" i="14" l="1"/>
  <c r="CI46" i="14"/>
  <c r="CI47" i="14" s="1"/>
  <c r="CO44" i="20"/>
  <c r="CO45" i="20" s="1"/>
  <c r="CO31" i="20" s="1"/>
  <c r="CO36" i="20" s="1"/>
  <c r="CP42" i="20"/>
  <c r="CP43" i="20" s="1"/>
  <c r="CP44" i="20" s="1"/>
  <c r="CP45" i="20" s="1"/>
  <c r="CP31" i="20" s="1"/>
  <c r="CP36" i="20" s="1"/>
  <c r="CN42" i="2"/>
  <c r="CN43" i="2" s="1"/>
  <c r="CM44" i="2"/>
  <c r="CM45" i="2" s="1"/>
  <c r="CM31" i="2" s="1"/>
  <c r="CM36" i="2" s="1"/>
  <c r="CM68" i="9"/>
  <c r="CM69" i="9" s="1"/>
  <c r="CM42" i="4"/>
  <c r="CM43" i="4" s="1"/>
  <c r="CH41" i="3"/>
  <c r="CH42" i="3" s="1"/>
  <c r="CO43" i="7"/>
  <c r="CN46" i="7"/>
  <c r="CN47" i="7" s="1"/>
  <c r="CL20" i="7"/>
  <c r="CL21" i="7" s="1"/>
  <c r="CG19" i="23"/>
  <c r="CF22" i="23"/>
  <c r="CF23" i="23" s="1"/>
  <c r="CF67" i="8"/>
  <c r="CE70" i="8"/>
  <c r="CE71" i="8" s="1"/>
  <c r="CC20" i="22"/>
  <c r="CC21" i="22"/>
  <c r="CD19" i="22" s="1"/>
  <c r="CO20" i="14"/>
  <c r="CO21" i="14" s="1"/>
  <c r="CO19" i="3"/>
  <c r="CN22" i="3"/>
  <c r="CN23" i="3" s="1"/>
  <c r="CN9" i="3" s="1"/>
  <c r="CN14" i="3" s="1"/>
  <c r="CL44" i="9"/>
  <c r="CL45" i="9" s="1"/>
  <c r="CK46" i="9"/>
  <c r="CK47" i="9" s="1"/>
  <c r="CO44" i="7"/>
  <c r="CO45" i="7" s="1"/>
  <c r="CM20" i="4"/>
  <c r="CM21" i="4" s="1"/>
  <c r="CN19" i="4" s="1"/>
  <c r="CJ44" i="14" l="1"/>
  <c r="CJ45" i="14" s="1"/>
  <c r="CO41" i="2"/>
  <c r="CN44" i="2"/>
  <c r="CN45" i="2" s="1"/>
  <c r="CN31" i="2" s="1"/>
  <c r="CN36" i="2" s="1"/>
  <c r="CN67" i="9"/>
  <c r="CM70" i="9"/>
  <c r="CM71" i="9" s="1"/>
  <c r="CN41" i="4"/>
  <c r="CM44" i="4"/>
  <c r="CM45" i="4" s="1"/>
  <c r="CM31" i="4" s="1"/>
  <c r="CM36" i="4" s="1"/>
  <c r="CI40" i="3"/>
  <c r="CH43" i="3"/>
  <c r="CH44" i="3" s="1"/>
  <c r="CH30" i="3" s="1"/>
  <c r="CH35" i="3" s="1"/>
  <c r="CM19" i="7"/>
  <c r="CL22" i="7"/>
  <c r="CL23" i="7" s="1"/>
  <c r="CG20" i="23"/>
  <c r="CG21" i="23" s="1"/>
  <c r="CF68" i="8"/>
  <c r="CF69" i="8" s="1"/>
  <c r="CC22" i="22"/>
  <c r="CC23" i="22" s="1"/>
  <c r="CD20" i="22"/>
  <c r="CD21" i="22" s="1"/>
  <c r="CP19" i="14"/>
  <c r="CO22" i="14"/>
  <c r="CO23" i="14" s="1"/>
  <c r="CP43" i="7"/>
  <c r="CO46" i="7"/>
  <c r="CO47" i="7" s="1"/>
  <c r="CM43" i="9"/>
  <c r="CL46" i="9"/>
  <c r="CL47" i="9" s="1"/>
  <c r="CM22" i="4"/>
  <c r="CM23" i="4" s="1"/>
  <c r="CM9" i="4" s="1"/>
  <c r="CM14" i="4" s="1"/>
  <c r="CN20" i="4"/>
  <c r="CN21" i="4" s="1"/>
  <c r="CO20" i="3"/>
  <c r="CO21" i="3" s="1"/>
  <c r="CK43" i="14" l="1"/>
  <c r="CJ46" i="14"/>
  <c r="CJ47" i="14" s="1"/>
  <c r="CO42" i="2"/>
  <c r="CO43" i="2" s="1"/>
  <c r="CN68" i="9"/>
  <c r="CN69" i="9" s="1"/>
  <c r="CO67" i="9" s="1"/>
  <c r="CN42" i="4"/>
  <c r="CN43" i="4" s="1"/>
  <c r="CI41" i="3"/>
  <c r="CI42" i="3" s="1"/>
  <c r="CM20" i="7"/>
  <c r="CM21" i="7"/>
  <c r="CN19" i="7" s="1"/>
  <c r="CH19" i="23"/>
  <c r="CG22" i="23"/>
  <c r="CG23" i="23" s="1"/>
  <c r="CG67" i="8"/>
  <c r="CF70" i="8"/>
  <c r="CF71" i="8" s="1"/>
  <c r="CE19" i="22"/>
  <c r="CD22" i="22"/>
  <c r="CD23" i="22" s="1"/>
  <c r="CP20" i="14"/>
  <c r="CP21" i="14" s="1"/>
  <c r="CP22" i="14" s="1"/>
  <c r="CP23" i="14" s="1"/>
  <c r="CO19" i="4"/>
  <c r="CN22" i="4"/>
  <c r="CN23" i="4" s="1"/>
  <c r="CN9" i="4" s="1"/>
  <c r="CN14" i="4" s="1"/>
  <c r="CP19" i="3"/>
  <c r="CO22" i="3"/>
  <c r="CO23" i="3" s="1"/>
  <c r="CO9" i="3" s="1"/>
  <c r="CO14" i="3" s="1"/>
  <c r="CM44" i="9"/>
  <c r="CM45" i="9" s="1"/>
  <c r="CP44" i="7"/>
  <c r="CP45" i="7" s="1"/>
  <c r="CP46" i="7" s="1"/>
  <c r="CP47" i="7" s="1"/>
  <c r="CK44" i="14" l="1"/>
  <c r="CK45" i="14"/>
  <c r="CL43" i="14" s="1"/>
  <c r="CP41" i="2"/>
  <c r="CO44" i="2"/>
  <c r="CO45" i="2" s="1"/>
  <c r="CO31" i="2" s="1"/>
  <c r="CO36" i="2" s="1"/>
  <c r="CO68" i="9"/>
  <c r="CO69" i="9" s="1"/>
  <c r="CN70" i="9"/>
  <c r="CN71" i="9" s="1"/>
  <c r="CO41" i="4"/>
  <c r="CN44" i="4"/>
  <c r="CN45" i="4" s="1"/>
  <c r="CN31" i="4" s="1"/>
  <c r="CN36" i="4" s="1"/>
  <c r="CJ40" i="3"/>
  <c r="CI43" i="3"/>
  <c r="CI44" i="3" s="1"/>
  <c r="CI30" i="3" s="1"/>
  <c r="CI35" i="3" s="1"/>
  <c r="CN20" i="7"/>
  <c r="CN21" i="7" s="1"/>
  <c r="CO19" i="7" s="1"/>
  <c r="CM22" i="7"/>
  <c r="CM23" i="7" s="1"/>
  <c r="CH20" i="23"/>
  <c r="CH21" i="23" s="1"/>
  <c r="CG68" i="8"/>
  <c r="CG69" i="8" s="1"/>
  <c r="CE20" i="22"/>
  <c r="CE21" i="22" s="1"/>
  <c r="CN43" i="9"/>
  <c r="CM46" i="9"/>
  <c r="CM47" i="9" s="1"/>
  <c r="CP20" i="3"/>
  <c r="CP21" i="3" s="1"/>
  <c r="CP22" i="3" s="1"/>
  <c r="CP23" i="3" s="1"/>
  <c r="CP9" i="3" s="1"/>
  <c r="CP14" i="3" s="1"/>
  <c r="I15" i="3" s="1"/>
  <c r="CO20" i="4"/>
  <c r="CO21" i="4" s="1"/>
  <c r="CL44" i="14" l="1"/>
  <c r="CL45" i="14"/>
  <c r="CM43" i="14" s="1"/>
  <c r="CK46" i="14"/>
  <c r="CK47" i="14" s="1"/>
  <c r="CP42" i="2"/>
  <c r="CP43" i="2"/>
  <c r="CP44" i="2" s="1"/>
  <c r="CP45" i="2" s="1"/>
  <c r="CP31" i="2" s="1"/>
  <c r="CP36" i="2" s="1"/>
  <c r="I37" i="2" s="1"/>
  <c r="CP67" i="9"/>
  <c r="CO70" i="9"/>
  <c r="CO71" i="9" s="1"/>
  <c r="CO42" i="4"/>
  <c r="CO43" i="4" s="1"/>
  <c r="CJ41" i="3"/>
  <c r="CJ42" i="3" s="1"/>
  <c r="CN22" i="7"/>
  <c r="CN23" i="7" s="1"/>
  <c r="CO20" i="7"/>
  <c r="CO21" i="7" s="1"/>
  <c r="CI19" i="23"/>
  <c r="CH22" i="23"/>
  <c r="CH23" i="23" s="1"/>
  <c r="CH67" i="8"/>
  <c r="CG70" i="8"/>
  <c r="CG71" i="8" s="1"/>
  <c r="CF19" i="22"/>
  <c r="CE22" i="22"/>
  <c r="CE23" i="22" s="1"/>
  <c r="CP19" i="4"/>
  <c r="CO22" i="4"/>
  <c r="CO23" i="4" s="1"/>
  <c r="CO9" i="4" s="1"/>
  <c r="CO14" i="4" s="1"/>
  <c r="CN44" i="9"/>
  <c r="CN45" i="9"/>
  <c r="CO43" i="9" s="1"/>
  <c r="CN46" i="9"/>
  <c r="CN47" i="9" s="1"/>
  <c r="CL46" i="14" l="1"/>
  <c r="CL47" i="14" s="1"/>
  <c r="CM44" i="14"/>
  <c r="CM45" i="14" s="1"/>
  <c r="CP68" i="9"/>
  <c r="CP69" i="9" s="1"/>
  <c r="CP70" i="9" s="1"/>
  <c r="CP71" i="9" s="1"/>
  <c r="CP41" i="4"/>
  <c r="CO44" i="4"/>
  <c r="CO45" i="4" s="1"/>
  <c r="CO31" i="4" s="1"/>
  <c r="CO36" i="4" s="1"/>
  <c r="CK40" i="3"/>
  <c r="CJ43" i="3"/>
  <c r="CJ44" i="3" s="1"/>
  <c r="CJ30" i="3" s="1"/>
  <c r="CJ35" i="3" s="1"/>
  <c r="CP19" i="7"/>
  <c r="CO22" i="7"/>
  <c r="CO23" i="7" s="1"/>
  <c r="CI20" i="23"/>
  <c r="CI21" i="23" s="1"/>
  <c r="CH68" i="8"/>
  <c r="CH69" i="8" s="1"/>
  <c r="CF20" i="22"/>
  <c r="CF21" i="22" s="1"/>
  <c r="CO44" i="9"/>
  <c r="CO45" i="9" s="1"/>
  <c r="CP20" i="4"/>
  <c r="CP21" i="4" s="1"/>
  <c r="CP22" i="4" s="1"/>
  <c r="CP23" i="4" s="1"/>
  <c r="CP9" i="4" s="1"/>
  <c r="CP14" i="4" s="1"/>
  <c r="CN43" i="14" l="1"/>
  <c r="CM46" i="14"/>
  <c r="CM47" i="14" s="1"/>
  <c r="I15" i="4"/>
  <c r="CP42" i="4"/>
  <c r="CP43" i="4" s="1"/>
  <c r="CP44" i="4" s="1"/>
  <c r="CP45" i="4" s="1"/>
  <c r="CP31" i="4" s="1"/>
  <c r="CP36" i="4" s="1"/>
  <c r="I37" i="4" s="1"/>
  <c r="CK41" i="3"/>
  <c r="CK42" i="3" s="1"/>
  <c r="CL40" i="3" s="1"/>
  <c r="CP20" i="7"/>
  <c r="CP21" i="7"/>
  <c r="CP22" i="7"/>
  <c r="CP23" i="7" s="1"/>
  <c r="CJ19" i="23"/>
  <c r="CI22" i="23"/>
  <c r="CI23" i="23" s="1"/>
  <c r="CI67" i="8"/>
  <c r="CH70" i="8"/>
  <c r="CH71" i="8" s="1"/>
  <c r="CG19" i="22"/>
  <c r="CF22" i="22"/>
  <c r="CF23" i="22" s="1"/>
  <c r="CP43" i="9"/>
  <c r="CO46" i="9"/>
  <c r="CO47" i="9" s="1"/>
  <c r="CN44" i="14" l="1"/>
  <c r="CN45" i="14" s="1"/>
  <c r="CK43" i="3"/>
  <c r="CK44" i="3" s="1"/>
  <c r="CK30" i="3" s="1"/>
  <c r="CK35" i="3" s="1"/>
  <c r="CL41" i="3"/>
  <c r="CL42" i="3" s="1"/>
  <c r="CM40" i="3" s="1"/>
  <c r="CJ20" i="23"/>
  <c r="CJ21" i="23" s="1"/>
  <c r="CI68" i="8"/>
  <c r="CI69" i="8" s="1"/>
  <c r="CG20" i="22"/>
  <c r="CG21" i="22" s="1"/>
  <c r="CP44" i="9"/>
  <c r="CP45" i="9" s="1"/>
  <c r="CP46" i="9" s="1"/>
  <c r="CP47" i="9" s="1"/>
  <c r="CO43" i="14" l="1"/>
  <c r="CN46" i="14"/>
  <c r="CN47" i="14" s="1"/>
  <c r="CM41" i="3"/>
  <c r="CM42" i="3" s="1"/>
  <c r="CL43" i="3"/>
  <c r="CL44" i="3" s="1"/>
  <c r="CL30" i="3" s="1"/>
  <c r="CL35" i="3" s="1"/>
  <c r="CK19" i="23"/>
  <c r="CJ22" i="23"/>
  <c r="CJ23" i="23" s="1"/>
  <c r="CJ67" i="8"/>
  <c r="CI70" i="8"/>
  <c r="CI71" i="8" s="1"/>
  <c r="CH19" i="22"/>
  <c r="CG22" i="22"/>
  <c r="CG23" i="22" s="1"/>
  <c r="CO44" i="14" l="1"/>
  <c r="CO45" i="14" s="1"/>
  <c r="CN40" i="3"/>
  <c r="CM43" i="3"/>
  <c r="CM44" i="3" s="1"/>
  <c r="CM30" i="3" s="1"/>
  <c r="CM35" i="3" s="1"/>
  <c r="CK20" i="23"/>
  <c r="CK21" i="23" s="1"/>
  <c r="CJ68" i="8"/>
  <c r="CJ69" i="8" s="1"/>
  <c r="CH20" i="22"/>
  <c r="CH21" i="22" s="1"/>
  <c r="CP43" i="14" l="1"/>
  <c r="CO46" i="14"/>
  <c r="CO47" i="14" s="1"/>
  <c r="CN41" i="3"/>
  <c r="CN42" i="3" s="1"/>
  <c r="CL19" i="23"/>
  <c r="CK22" i="23"/>
  <c r="CK23" i="23" s="1"/>
  <c r="CL20" i="23"/>
  <c r="CL21" i="23" s="1"/>
  <c r="CM19" i="23" s="1"/>
  <c r="CK67" i="8"/>
  <c r="CJ70" i="8"/>
  <c r="CJ71" i="8" s="1"/>
  <c r="CI19" i="22"/>
  <c r="CH22" i="22"/>
  <c r="CH23" i="22" s="1"/>
  <c r="CP44" i="14" l="1"/>
  <c r="CP45" i="14" s="1"/>
  <c r="CP46" i="14" s="1"/>
  <c r="CP47" i="14" s="1"/>
  <c r="CO40" i="3"/>
  <c r="CN43" i="3"/>
  <c r="CN44" i="3" s="1"/>
  <c r="CN30" i="3" s="1"/>
  <c r="CN35" i="3" s="1"/>
  <c r="CM20" i="23"/>
  <c r="CM21" i="23" s="1"/>
  <c r="CL22" i="23"/>
  <c r="CL23" i="23" s="1"/>
  <c r="CK68" i="8"/>
  <c r="CK69" i="8" s="1"/>
  <c r="CL67" i="8" s="1"/>
  <c r="CI20" i="22"/>
  <c r="CI21" i="22" s="1"/>
  <c r="CO41" i="3" l="1"/>
  <c r="CO42" i="3" s="1"/>
  <c r="CN19" i="23"/>
  <c r="CM22" i="23"/>
  <c r="CM23" i="23" s="1"/>
  <c r="CL68" i="8"/>
  <c r="CL69" i="8" s="1"/>
  <c r="CK70" i="8"/>
  <c r="CK71" i="8" s="1"/>
  <c r="CJ19" i="22"/>
  <c r="CI22" i="22"/>
  <c r="CI23" i="22" s="1"/>
  <c r="CP40" i="3" l="1"/>
  <c r="CO43" i="3"/>
  <c r="CO44" i="3" s="1"/>
  <c r="CO30" i="3" s="1"/>
  <c r="CO35" i="3" s="1"/>
  <c r="CN20" i="23"/>
  <c r="CN21" i="23" s="1"/>
  <c r="CM67" i="8"/>
  <c r="CL70" i="8"/>
  <c r="CL71" i="8" s="1"/>
  <c r="CJ20" i="22"/>
  <c r="CJ21" i="22" s="1"/>
  <c r="CP41" i="3" l="1"/>
  <c r="CP42" i="3" s="1"/>
  <c r="CP43" i="3" s="1"/>
  <c r="CP44" i="3" s="1"/>
  <c r="CP30" i="3" s="1"/>
  <c r="CP35" i="3" s="1"/>
  <c r="I36" i="3" s="1"/>
  <c r="CO19" i="23"/>
  <c r="CN22" i="23"/>
  <c r="CN23" i="23" s="1"/>
  <c r="CM68" i="8"/>
  <c r="CM69" i="8" s="1"/>
  <c r="CK19" i="22"/>
  <c r="CJ22" i="22"/>
  <c r="CJ23" i="22" s="1"/>
  <c r="CO20" i="23" l="1"/>
  <c r="CO21" i="23" s="1"/>
  <c r="CN67" i="8"/>
  <c r="CM70" i="8"/>
  <c r="CM71" i="8" s="1"/>
  <c r="CK20" i="22"/>
  <c r="CK21" i="22" s="1"/>
  <c r="CP19" i="23" l="1"/>
  <c r="CO22" i="23"/>
  <c r="CO23" i="23" s="1"/>
  <c r="CN68" i="8"/>
  <c r="CN69" i="8" s="1"/>
  <c r="CL19" i="22"/>
  <c r="CK22" i="22"/>
  <c r="CK23" i="22" s="1"/>
  <c r="CP20" i="23" l="1"/>
  <c r="CP21" i="23" s="1"/>
  <c r="CP22" i="23" s="1"/>
  <c r="CP23" i="23" s="1"/>
  <c r="CO67" i="8"/>
  <c r="CN70" i="8"/>
  <c r="CN71" i="8" s="1"/>
  <c r="CL20" i="22"/>
  <c r="CL21" i="22" s="1"/>
  <c r="CO68" i="8" l="1"/>
  <c r="CO69" i="8" s="1"/>
  <c r="CM19" i="22"/>
  <c r="CL22" i="22"/>
  <c r="CL23" i="22" s="1"/>
  <c r="CP67" i="8" l="1"/>
  <c r="CO70" i="8"/>
  <c r="CO71" i="8" s="1"/>
  <c r="CM20" i="22"/>
  <c r="CM21" i="22" s="1"/>
  <c r="CP68" i="8" l="1"/>
  <c r="CP69" i="8" s="1"/>
  <c r="CP70" i="8" s="1"/>
  <c r="CP71" i="8" s="1"/>
  <c r="CN19" i="22"/>
  <c r="CM22" i="22"/>
  <c r="CM23" i="22" s="1"/>
  <c r="CN20" i="22" l="1"/>
  <c r="CN21" i="22" s="1"/>
  <c r="CO19" i="22" l="1"/>
  <c r="CN22" i="22"/>
  <c r="CN23" i="22" s="1"/>
  <c r="CO20" i="22" l="1"/>
  <c r="CO21" i="22" s="1"/>
  <c r="CP19" i="22" l="1"/>
  <c r="CO22" i="22"/>
  <c r="CO23" i="22" s="1"/>
  <c r="CP20" i="22" l="1"/>
  <c r="CP21" i="22" s="1"/>
  <c r="CP22" i="22" s="1"/>
  <c r="CP23" i="22" s="1"/>
</calcChain>
</file>

<file path=xl/sharedStrings.xml><?xml version="1.0" encoding="utf-8"?>
<sst xmlns="http://schemas.openxmlformats.org/spreadsheetml/2006/main" count="6532" uniqueCount="162">
  <si>
    <t>Cost Profile WRMP24 Table</t>
  </si>
  <si>
    <t>Water Company</t>
  </si>
  <si>
    <t>Version</t>
  </si>
  <si>
    <t>Do not touch cells in green</t>
  </si>
  <si>
    <t>Back to title page</t>
  </si>
  <si>
    <t xml:space="preserve">Table 5a: WC Level - Option Level Cost Profile Table </t>
  </si>
  <si>
    <t>Table Instruction</t>
  </si>
  <si>
    <t>Option ID</t>
  </si>
  <si>
    <t>Option Name</t>
  </si>
  <si>
    <t>Cost Metric 
(£m)</t>
  </si>
  <si>
    <t>Cost Sub-metric (£m)</t>
  </si>
  <si>
    <r>
      <t xml:space="preserve">Asset Life:
</t>
    </r>
    <r>
      <rPr>
        <sz val="11"/>
        <color rgb="FF000000"/>
        <rFont val="Arial"/>
        <family val="2"/>
      </rPr>
      <t xml:space="preserve">Estimated average number of years an asset is considered useable before its value is fully depreciated. 
</t>
    </r>
  </si>
  <si>
    <t>Total/Fixed/Variable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</si>
  <si>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</si>
  <si>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</si>
  <si>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</si>
  <si>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</si>
  <si>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</si>
  <si>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</si>
  <si>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</si>
  <si>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</si>
  <si>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</si>
  <si>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</si>
  <si>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</si>
  <si>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</si>
  <si>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</si>
  <si>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</si>
  <si>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</si>
  <si>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</si>
  <si>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</si>
  <si>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</si>
  <si>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</si>
  <si>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</si>
  <si>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</si>
  <si>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</si>
  <si>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</si>
  <si>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</si>
  <si>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</si>
  <si>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</si>
  <si>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</si>
  <si>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2046-47</t>
  </si>
  <si>
    <t>2047-48</t>
  </si>
  <si>
    <t>2048-49</t>
  </si>
  <si>
    <t>2049-50</t>
  </si>
  <si>
    <t>2050-51</t>
  </si>
  <si>
    <t>2051-52</t>
  </si>
  <si>
    <t>2052-53</t>
  </si>
  <si>
    <t>2053-54</t>
  </si>
  <si>
    <t>2054-55</t>
  </si>
  <si>
    <t>2055-56</t>
  </si>
  <si>
    <t>2056-57</t>
  </si>
  <si>
    <t>2057-58</t>
  </si>
  <si>
    <t>2058-59</t>
  </si>
  <si>
    <t>2059-60</t>
  </si>
  <si>
    <t>2060-61</t>
  </si>
  <si>
    <t>2061-62</t>
  </si>
  <si>
    <t>2062-63</t>
  </si>
  <si>
    <t>2063-64</t>
  </si>
  <si>
    <t>2064-65</t>
  </si>
  <si>
    <t>2065-66</t>
  </si>
  <si>
    <t>2066-67</t>
  </si>
  <si>
    <t>2067-68</t>
  </si>
  <si>
    <t>2068-69</t>
  </si>
  <si>
    <t>2069-70</t>
  </si>
  <si>
    <t>2070-71</t>
  </si>
  <si>
    <t>2071-72</t>
  </si>
  <si>
    <t>2072-73</t>
  </si>
  <si>
    <t>2073-74</t>
  </si>
  <si>
    <t>2074-75</t>
  </si>
  <si>
    <t>2075-76</t>
  </si>
  <si>
    <t>2076-77</t>
  </si>
  <si>
    <t>2077-78</t>
  </si>
  <si>
    <t>2078-79</t>
  </si>
  <si>
    <t>2079-80</t>
  </si>
  <si>
    <t>2080-81</t>
  </si>
  <si>
    <t>2081-82</t>
  </si>
  <si>
    <t>2082-83</t>
  </si>
  <si>
    <t>2083-84</t>
  </si>
  <si>
    <t>2084-85</t>
  </si>
  <si>
    <t>2085-86</t>
  </si>
  <si>
    <t>2086-87</t>
  </si>
  <si>
    <t>2087-88</t>
  </si>
  <si>
    <t>2088-89</t>
  </si>
  <si>
    <t>2089-90</t>
  </si>
  <si>
    <t>2090-91</t>
  </si>
  <si>
    <t>2091-92</t>
  </si>
  <si>
    <t>2092-93</t>
  </si>
  <si>
    <t>2093-94</t>
  </si>
  <si>
    <t>2094-95</t>
  </si>
  <si>
    <t>2095-96</t>
  </si>
  <si>
    <t>2096-97</t>
  </si>
  <si>
    <t>2097-98</t>
  </si>
  <si>
    <t>2098-99</t>
  </si>
  <si>
    <t>2099-100</t>
  </si>
  <si>
    <t>2100-01</t>
  </si>
  <si>
    <t>2101-02</t>
  </si>
  <si>
    <t>2102-03</t>
  </si>
  <si>
    <t>2103-04</t>
  </si>
  <si>
    <t>2104-05</t>
  </si>
  <si>
    <t>Complete for all options (Feasible and preferred)</t>
  </si>
  <si>
    <t xml:space="preserve">Capex </t>
  </si>
  <si>
    <t>Total</t>
  </si>
  <si>
    <t>Opex</t>
  </si>
  <si>
    <t xml:space="preserve">Total </t>
  </si>
  <si>
    <t>Financing Cost</t>
  </si>
  <si>
    <t xml:space="preserve">Discount Rate </t>
  </si>
  <si>
    <t>Discount Factor</t>
  </si>
  <si>
    <t>Capex</t>
  </si>
  <si>
    <t>Costed Risk</t>
  </si>
  <si>
    <t>Fixed</t>
  </si>
  <si>
    <t>Optimism Bias</t>
  </si>
  <si>
    <t>Net Present Cost (NPC)</t>
  </si>
  <si>
    <t>Total NPC</t>
  </si>
  <si>
    <t>Regulatory Capital Values</t>
  </si>
  <si>
    <t>RCV at start of year</t>
  </si>
  <si>
    <t>Asset life</t>
  </si>
  <si>
    <t>Depreciation</t>
  </si>
  <si>
    <t>RCV at end of year</t>
  </si>
  <si>
    <t>Mid-year RCV</t>
  </si>
  <si>
    <t>WACC</t>
  </si>
  <si>
    <t>Financing Cost (includes depreciation)</t>
  </si>
  <si>
    <t>ESW-ABS-003</t>
  </si>
  <si>
    <t>Linford New WTW 10</t>
  </si>
  <si>
    <t>ESW-NIT-001</t>
  </si>
  <si>
    <t>Barsham Nitrate Scheme</t>
  </si>
  <si>
    <t>ESW-NIT-005</t>
  </si>
  <si>
    <t>Langford Nitrate Scheme</t>
  </si>
  <si>
    <t>ESW-UVC-001</t>
  </si>
  <si>
    <t>Langford UV</t>
  </si>
  <si>
    <t>ESW-NIT-006</t>
  </si>
  <si>
    <t>Langham Nitrate Scheme</t>
  </si>
  <si>
    <t>ESW-PMP-001A</t>
  </si>
  <si>
    <t>Abberton RWPS &amp; Langfd Clfier</t>
  </si>
  <si>
    <t>ESW-TRA-001A15</t>
  </si>
  <si>
    <t>Barsham WTW to Saxmundham Tower A15</t>
  </si>
  <si>
    <t>ESWTRA019</t>
  </si>
  <si>
    <t>Transfer from Holton WTW to Eye Airfield</t>
  </si>
  <si>
    <t>ESW-TRA-023</t>
  </si>
  <si>
    <t>Bungay to Barsham WTW Pipeline</t>
  </si>
  <si>
    <t>ESWEFR002B</t>
  </si>
  <si>
    <t>Lowestoft_Water_Reuse_for_Ellingham_Mill_and_Transfer_Holton15</t>
  </si>
  <si>
    <t>Lowestoft Water Reuse to Ellingham Mill</t>
  </si>
  <si>
    <t>03b0478B</t>
  </si>
  <si>
    <t>Caister_Water_Reuse_and_Ormesby_Transfer</t>
  </si>
  <si>
    <t>ESWRES002A</t>
  </si>
  <si>
    <t>North_Suffolk_Winter_Storage_3500_and_Transfer</t>
  </si>
  <si>
    <t>ESWRES002C</t>
  </si>
  <si>
    <t>North Suffolk Winter Storage Reservoir 7500</t>
  </si>
  <si>
    <t>ESWDES001D</t>
  </si>
  <si>
    <t>Canvey_Island_Desalination_190_and_Transfer</t>
  </si>
  <si>
    <t>ESWEFR001A</t>
  </si>
  <si>
    <t>Southend_Water_Reuse_PhaseA_and_Transfer</t>
  </si>
  <si>
    <t>ESWDES008BWA</t>
  </si>
  <si>
    <t>Corton_Desal_Beach_Well_and_Transfer</t>
  </si>
  <si>
    <t>ESWDES004BWY</t>
  </si>
  <si>
    <t>CaliforniaCaister_Desal_IG_and_Transfer_Caister_Tower</t>
  </si>
  <si>
    <t>ESWTRA019A</t>
  </si>
  <si>
    <t>North_Suffolk_Winter_Storage_5000_and_Transfer</t>
  </si>
  <si>
    <t>Applicable to Draft Final Habs Regs Adaptive Programme:</t>
  </si>
  <si>
    <t>In draft Final WRMP24 calculation revised to include the Bungay well WTW length of raw water transfer (previously calcaulted for just the Broome WTW to Barsham WTW raw water transfer)</t>
  </si>
  <si>
    <t>North Suffolk Reservoir Adaptive Programme - Early Reservoir scenario</t>
  </si>
  <si>
    <t>Habs Regs Adaptive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</si>
</sst>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u/>
      <sz val="10"/>
      <color indexed="12"/>
      <name val="Arial"/>
      <family val="2"/>
    </font>
    <font>
      <b/>
      <u/>
      <sz val="11"/>
      <color indexed="12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</font>
    <font>
      <sz val="11"/>
      <name val="Arial"/>
    </font>
    <font>
      <b/>
      <sz val="11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FF0000"/>
      <name val="Arial"/>
    </font>
    <font>
      <b/>
      <sz val="14"/>
      <name val="Arial"/>
    </font>
    <font>
      <b/>
      <sz val="11"/>
      <color rgb="FFFF0000"/>
      <name val="Arial"/>
    </font>
    <font>
      <sz val="8"/>
      <name val="Arial"/>
    </font>
    <font>
      <b/>
      <sz val="14"/>
      <color theme="1"/>
      <name val="Arial"/>
    </font>
    <font>
      <sz val="14"/>
      <color theme="1"/>
      <name val="Arial"/>
    </font>
    <font>
      <b/>
      <sz val="16"/>
      <color rgb="FFFF0000"/>
      <name val="Arial"/>
      <family val="2"/>
    </font>
    <font>
      <b/>
      <sz val="20"/>
      <color rgb="FFFF0000"/>
      <name val="Arial"/>
      <family val="2"/>
    </font>
    <font>
      <sz val="20"/>
      <color rgb="FFFF0000"/>
      <name val="Arial"/>
      <family val="2"/>
    </font>
    <font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</cellStyleXfs>
  <cellXfs count="169">
    <xf numFmtId="0" fontId="0" fillId="0" borderId="0" xfId="0"/>
    <xf numFmtId="0" fontId="3" fillId="0" borderId="0" xfId="2" applyFont="1"/>
    <xf numFmtId="0" fontId="2" fillId="0" borderId="0" xfId="2"/>
    <xf numFmtId="0" fontId="2" fillId="2" borderId="1" xfId="3" applyFont="1" applyFill="1" applyBorder="1" applyAlignment="1">
      <alignment horizontal="left" vertical="top"/>
    </xf>
    <xf numFmtId="2" fontId="2" fillId="0" borderId="2" xfId="3" applyNumberFormat="1" applyFont="1" applyBorder="1" applyAlignment="1">
      <alignment horizontal="left" vertical="top" wrapText="1"/>
    </xf>
    <xf numFmtId="0" fontId="2" fillId="2" borderId="3" xfId="3" applyFont="1" applyFill="1" applyBorder="1" applyAlignment="1">
      <alignment horizontal="left" vertical="top"/>
    </xf>
    <xf numFmtId="0" fontId="2" fillId="0" borderId="4" xfId="3" applyFont="1" applyBorder="1" applyAlignment="1">
      <alignment horizontal="left" vertical="top"/>
    </xf>
    <xf numFmtId="0" fontId="3" fillId="3" borderId="0" xfId="2" applyFont="1" applyFill="1" applyAlignment="1">
      <alignment vertical="center"/>
    </xf>
    <xf numFmtId="0" fontId="6" fillId="4" borderId="4" xfId="4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3" applyFont="1" applyAlignment="1">
      <alignment horizontal="left" vertical="top"/>
    </xf>
    <xf numFmtId="0" fontId="7" fillId="0" borderId="0" xfId="2" applyFont="1" applyAlignment="1">
      <alignment horizontal="left" vertical="center" wrapText="1"/>
    </xf>
    <xf numFmtId="0" fontId="9" fillId="0" borderId="6" xfId="2" applyFont="1" applyBorder="1" applyAlignment="1">
      <alignment horizontal="center" vertical="center"/>
    </xf>
    <xf numFmtId="0" fontId="10" fillId="6" borderId="7" xfId="2" applyFont="1" applyFill="1" applyBorder="1" applyAlignment="1">
      <alignment horizontal="left" vertical="center" wrapText="1"/>
    </xf>
    <xf numFmtId="0" fontId="10" fillId="6" borderId="8" xfId="2" applyFont="1" applyFill="1" applyBorder="1" applyAlignment="1">
      <alignment horizontal="left" vertical="center" wrapText="1"/>
    </xf>
    <xf numFmtId="0" fontId="9" fillId="6" borderId="8" xfId="2" applyFont="1" applyFill="1" applyBorder="1" applyAlignment="1">
      <alignment horizontal="left" vertical="center" wrapText="1"/>
    </xf>
    <xf numFmtId="1" fontId="9" fillId="7" borderId="9" xfId="5" applyNumberFormat="1" applyFont="1" applyFill="1" applyBorder="1" applyAlignment="1" applyProtection="1">
      <alignment horizontal="left" vertical="center" wrapText="1"/>
      <protection locked="0"/>
    </xf>
    <xf numFmtId="1" fontId="9" fillId="7" borderId="8" xfId="5" applyNumberFormat="1" applyFont="1" applyFill="1" applyBorder="1" applyAlignment="1" applyProtection="1">
      <alignment horizontal="left" vertical="center" wrapText="1"/>
      <protection locked="0"/>
    </xf>
    <xf numFmtId="1" fontId="9" fillId="7" borderId="10" xfId="5" applyNumberFormat="1" applyFont="1" applyFill="1" applyBorder="1" applyAlignment="1" applyProtection="1">
      <alignment horizontal="left" vertical="center" wrapText="1"/>
      <protection locked="0"/>
    </xf>
    <xf numFmtId="0" fontId="7" fillId="0" borderId="12" xfId="2" applyFont="1" applyBorder="1" applyAlignment="1">
      <alignment horizontal="left" vertical="center" wrapText="1"/>
    </xf>
    <xf numFmtId="0" fontId="11" fillId="0" borderId="12" xfId="2" applyFont="1" applyBorder="1" applyAlignment="1">
      <alignment horizontal="left" vertical="center" wrapText="1"/>
    </xf>
    <xf numFmtId="0" fontId="12" fillId="0" borderId="12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left" vertical="center" wrapText="1"/>
    </xf>
    <xf numFmtId="0" fontId="10" fillId="2" borderId="12" xfId="2" applyFont="1" applyFill="1" applyBorder="1" applyAlignment="1">
      <alignment horizontal="left" vertical="center" wrapText="1"/>
    </xf>
    <xf numFmtId="0" fontId="2" fillId="2" borderId="12" xfId="2" applyFill="1" applyBorder="1"/>
    <xf numFmtId="164" fontId="2" fillId="0" borderId="12" xfId="1" applyNumberFormat="1" applyFont="1" applyFill="1" applyBorder="1"/>
    <xf numFmtId="0" fontId="2" fillId="0" borderId="12" xfId="2" applyBorder="1"/>
    <xf numFmtId="0" fontId="2" fillId="0" borderId="13" xfId="2" applyBorder="1"/>
    <xf numFmtId="0" fontId="7" fillId="0" borderId="16" xfId="2" applyFont="1" applyBorder="1" applyAlignment="1">
      <alignment horizontal="left" vertical="center" wrapText="1"/>
    </xf>
    <xf numFmtId="0" fontId="11" fillId="0" borderId="16" xfId="2" applyFont="1" applyBorder="1" applyAlignment="1">
      <alignment horizontal="left" vertical="center" wrapText="1"/>
    </xf>
    <xf numFmtId="0" fontId="13" fillId="0" borderId="16" xfId="2" applyFont="1" applyBorder="1" applyAlignment="1">
      <alignment horizontal="left" vertical="center" wrapText="1"/>
    </xf>
    <xf numFmtId="0" fontId="10" fillId="2" borderId="16" xfId="2" applyFont="1" applyFill="1" applyBorder="1" applyAlignment="1">
      <alignment horizontal="left" vertical="center" wrapText="1"/>
    </xf>
    <xf numFmtId="0" fontId="2" fillId="2" borderId="16" xfId="2" applyFill="1" applyBorder="1"/>
    <xf numFmtId="0" fontId="2" fillId="0" borderId="16" xfId="2" applyBorder="1"/>
    <xf numFmtId="0" fontId="2" fillId="0" borderId="17" xfId="2" applyBorder="1"/>
    <xf numFmtId="43" fontId="2" fillId="3" borderId="16" xfId="2" applyNumberFormat="1" applyFill="1" applyBorder="1"/>
    <xf numFmtId="10" fontId="12" fillId="3" borderId="16" xfId="2" applyNumberFormat="1" applyFont="1" applyFill="1" applyBorder="1" applyAlignment="1">
      <alignment horizontal="center" vertical="center" wrapText="1"/>
    </xf>
    <xf numFmtId="10" fontId="14" fillId="3" borderId="16" xfId="2" applyNumberFormat="1" applyFont="1" applyFill="1" applyBorder="1"/>
    <xf numFmtId="10" fontId="2" fillId="3" borderId="16" xfId="2" applyNumberFormat="1" applyFill="1" applyBorder="1"/>
    <xf numFmtId="0" fontId="2" fillId="3" borderId="16" xfId="2" applyFill="1" applyBorder="1"/>
    <xf numFmtId="0" fontId="7" fillId="0" borderId="18" xfId="2" applyFont="1" applyBorder="1" applyAlignment="1">
      <alignment horizontal="left" vertical="center" wrapText="1"/>
    </xf>
    <xf numFmtId="0" fontId="10" fillId="2" borderId="18" xfId="2" applyFont="1" applyFill="1" applyBorder="1" applyAlignment="1">
      <alignment horizontal="left" vertical="center" wrapText="1"/>
    </xf>
    <xf numFmtId="0" fontId="2" fillId="4" borderId="0" xfId="2" applyFill="1"/>
    <xf numFmtId="0" fontId="7" fillId="4" borderId="16" xfId="2" applyFont="1" applyFill="1" applyBorder="1" applyAlignment="1">
      <alignment horizontal="left" vertical="center" wrapText="1"/>
    </xf>
    <xf numFmtId="0" fontId="13" fillId="4" borderId="16" xfId="2" applyFont="1" applyFill="1" applyBorder="1" applyAlignment="1">
      <alignment horizontal="left" vertical="center" wrapText="1"/>
    </xf>
    <xf numFmtId="0" fontId="10" fillId="2" borderId="19" xfId="2" applyFont="1" applyFill="1" applyBorder="1" applyAlignment="1">
      <alignment horizontal="left" vertical="center" wrapText="1"/>
    </xf>
    <xf numFmtId="0" fontId="2" fillId="2" borderId="19" xfId="2" applyFill="1" applyBorder="1"/>
    <xf numFmtId="165" fontId="2" fillId="3" borderId="20" xfId="1" applyNumberFormat="1" applyFont="1" applyFill="1" applyBorder="1"/>
    <xf numFmtId="165" fontId="2" fillId="3" borderId="21" xfId="1" applyNumberFormat="1" applyFont="1" applyFill="1" applyBorder="1"/>
    <xf numFmtId="0" fontId="14" fillId="4" borderId="0" xfId="2" applyFont="1" applyFill="1" applyAlignment="1">
      <alignment horizontal="center" vertical="top" wrapText="1"/>
    </xf>
    <xf numFmtId="0" fontId="7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left" vertical="center" wrapText="1"/>
    </xf>
    <xf numFmtId="0" fontId="15" fillId="4" borderId="0" xfId="2" applyFont="1" applyFill="1" applyAlignment="1">
      <alignment horizontal="left" vertical="center" wrapText="1"/>
    </xf>
    <xf numFmtId="0" fontId="10" fillId="4" borderId="0" xfId="2" applyFont="1" applyFill="1" applyAlignment="1">
      <alignment horizontal="left" vertical="center" wrapText="1"/>
    </xf>
    <xf numFmtId="0" fontId="17" fillId="0" borderId="0" xfId="2" applyFont="1"/>
    <xf numFmtId="0" fontId="16" fillId="3" borderId="0" xfId="2" applyFont="1" applyFill="1"/>
    <xf numFmtId="0" fontId="16" fillId="3" borderId="0" xfId="2" applyFont="1" applyFill="1" applyAlignment="1">
      <alignment horizontal="right"/>
    </xf>
    <xf numFmtId="0" fontId="2" fillId="3" borderId="0" xfId="2" applyFill="1"/>
    <xf numFmtId="164" fontId="2" fillId="3" borderId="0" xfId="2" applyNumberFormat="1" applyFill="1"/>
    <xf numFmtId="164" fontId="13" fillId="3" borderId="0" xfId="1" applyNumberFormat="1" applyFont="1" applyFill="1" applyBorder="1" applyAlignment="1">
      <alignment horizontal="center" vertical="top" wrapText="1"/>
    </xf>
    <xf numFmtId="0" fontId="2" fillId="3" borderId="0" xfId="2" applyFill="1" applyAlignment="1">
      <alignment horizontal="right"/>
    </xf>
    <xf numFmtId="0" fontId="13" fillId="0" borderId="0" xfId="2" applyFont="1"/>
    <xf numFmtId="0" fontId="12" fillId="3" borderId="0" xfId="2" applyFont="1" applyFill="1"/>
    <xf numFmtId="10" fontId="12" fillId="3" borderId="0" xfId="2" applyNumberFormat="1" applyFont="1" applyFill="1"/>
    <xf numFmtId="0" fontId="13" fillId="3" borderId="0" xfId="2" applyFont="1" applyFill="1"/>
    <xf numFmtId="43" fontId="13" fillId="3" borderId="0" xfId="1" applyFont="1" applyFill="1" applyBorder="1" applyAlignment="1">
      <alignment horizontal="center" vertical="top" wrapText="1"/>
    </xf>
    <xf numFmtId="1" fontId="2" fillId="0" borderId="12" xfId="2" applyNumberFormat="1" applyBorder="1"/>
    <xf numFmtId="10" fontId="13" fillId="0" borderId="16" xfId="2" applyNumberFormat="1" applyFont="1" applyBorder="1" applyAlignment="1">
      <alignment horizontal="center" vertical="center" wrapText="1"/>
    </xf>
    <xf numFmtId="1" fontId="2" fillId="0" borderId="16" xfId="2" applyNumberFormat="1" applyBorder="1"/>
    <xf numFmtId="164" fontId="2" fillId="0" borderId="12" xfId="1" applyNumberFormat="1" applyFont="1" applyBorder="1"/>
    <xf numFmtId="164" fontId="13" fillId="3" borderId="0" xfId="1" applyNumberFormat="1" applyFont="1" applyFill="1" applyAlignment="1">
      <alignment horizontal="center" vertical="top" wrapText="1"/>
    </xf>
    <xf numFmtId="43" fontId="13" fillId="3" borderId="0" xfId="1" applyFont="1" applyFill="1" applyAlignment="1">
      <alignment horizontal="center" vertical="top" wrapText="1"/>
    </xf>
    <xf numFmtId="0" fontId="14" fillId="0" borderId="0" xfId="2" applyFont="1"/>
    <xf numFmtId="0" fontId="14" fillId="0" borderId="15" xfId="2" applyFont="1" applyBorder="1" applyAlignment="1">
      <alignment horizontal="left" vertical="center" wrapText="1"/>
    </xf>
    <xf numFmtId="0" fontId="14" fillId="0" borderId="0" xfId="2" applyFont="1" applyAlignment="1">
      <alignment horizontal="left" vertical="center" wrapText="1"/>
    </xf>
    <xf numFmtId="166" fontId="9" fillId="7" borderId="8" xfId="5" applyNumberFormat="1" applyFont="1" applyFill="1" applyBorder="1" applyAlignment="1" applyProtection="1">
      <alignment horizontal="left" vertical="center" wrapText="1"/>
      <protection locked="0"/>
    </xf>
    <xf numFmtId="164" fontId="2" fillId="9" borderId="12" xfId="1" applyNumberFormat="1" applyFont="1" applyFill="1" applyBorder="1"/>
    <xf numFmtId="0" fontId="2" fillId="9" borderId="16" xfId="2" applyFill="1" applyBorder="1"/>
    <xf numFmtId="1" fontId="2" fillId="9" borderId="16" xfId="2" applyNumberFormat="1" applyFill="1" applyBorder="1"/>
    <xf numFmtId="0" fontId="2" fillId="9" borderId="12" xfId="2" applyFill="1" applyBorder="1"/>
    <xf numFmtId="1" fontId="2" fillId="9" borderId="12" xfId="2" applyNumberFormat="1" applyFill="1" applyBorder="1"/>
    <xf numFmtId="0" fontId="7" fillId="0" borderId="16" xfId="0" applyFont="1" applyBorder="1" applyAlignment="1">
      <alignment horizontal="left" vertical="center" wrapText="1"/>
    </xf>
    <xf numFmtId="0" fontId="19" fillId="4" borderId="0" xfId="2" applyFont="1" applyFill="1"/>
    <xf numFmtId="0" fontId="20" fillId="0" borderId="0" xfId="2" applyFont="1"/>
    <xf numFmtId="0" fontId="19" fillId="0" borderId="0" xfId="2" applyFont="1"/>
    <xf numFmtId="0" fontId="22" fillId="0" borderId="0" xfId="2" applyFont="1" applyAlignment="1">
      <alignment horizontal="left" vertical="center" wrapText="1"/>
    </xf>
    <xf numFmtId="0" fontId="21" fillId="0" borderId="6" xfId="2" applyFont="1" applyBorder="1" applyAlignment="1">
      <alignment horizontal="center" vertical="center"/>
    </xf>
    <xf numFmtId="0" fontId="23" fillId="6" borderId="7" xfId="2" applyFont="1" applyFill="1" applyBorder="1" applyAlignment="1">
      <alignment horizontal="left" vertical="center" wrapText="1"/>
    </xf>
    <xf numFmtId="0" fontId="23" fillId="6" borderId="8" xfId="2" applyFont="1" applyFill="1" applyBorder="1" applyAlignment="1">
      <alignment horizontal="left" vertical="center" wrapText="1"/>
    </xf>
    <xf numFmtId="0" fontId="21" fillId="6" borderId="8" xfId="2" applyFont="1" applyFill="1" applyBorder="1" applyAlignment="1">
      <alignment horizontal="left" vertical="center" wrapText="1"/>
    </xf>
    <xf numFmtId="1" fontId="21" fillId="7" borderId="9" xfId="5" applyNumberFormat="1" applyFont="1" applyFill="1" applyBorder="1" applyAlignment="1" applyProtection="1">
      <alignment horizontal="left" vertical="center" wrapText="1"/>
      <protection locked="0"/>
    </xf>
    <xf numFmtId="1" fontId="21" fillId="7" borderId="8" xfId="5" applyNumberFormat="1" applyFont="1" applyFill="1" applyBorder="1" applyAlignment="1" applyProtection="1">
      <alignment horizontal="left" vertical="center" wrapText="1"/>
      <protection locked="0"/>
    </xf>
    <xf numFmtId="1" fontId="21" fillId="7" borderId="10" xfId="5" applyNumberFormat="1" applyFont="1" applyFill="1" applyBorder="1" applyAlignment="1" applyProtection="1">
      <alignment horizontal="left" vertical="center" wrapText="1"/>
      <protection locked="0"/>
    </xf>
    <xf numFmtId="0" fontId="22" fillId="0" borderId="12" xfId="2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4" fillId="0" borderId="12" xfId="2" applyFont="1" applyBorder="1" applyAlignment="1">
      <alignment horizontal="left" vertical="center" wrapText="1"/>
    </xf>
    <xf numFmtId="0" fontId="25" fillId="0" borderId="12" xfId="2" applyFont="1" applyBorder="1" applyAlignment="1">
      <alignment horizontal="center" vertical="center" wrapText="1"/>
    </xf>
    <xf numFmtId="0" fontId="20" fillId="0" borderId="12" xfId="2" applyFont="1" applyBorder="1" applyAlignment="1">
      <alignment horizontal="left" vertical="center" wrapText="1"/>
    </xf>
    <xf numFmtId="0" fontId="23" fillId="2" borderId="12" xfId="2" applyFont="1" applyFill="1" applyBorder="1" applyAlignment="1">
      <alignment horizontal="left" vertical="center" wrapText="1"/>
    </xf>
    <xf numFmtId="0" fontId="19" fillId="2" borderId="12" xfId="2" applyFont="1" applyFill="1" applyBorder="1"/>
    <xf numFmtId="164" fontId="19" fillId="9" borderId="12" xfId="1" applyNumberFormat="1" applyFont="1" applyFill="1" applyBorder="1"/>
    <xf numFmtId="0" fontId="19" fillId="0" borderId="16" xfId="2" applyFont="1" applyBorder="1"/>
    <xf numFmtId="0" fontId="19" fillId="0" borderId="12" xfId="2" applyFont="1" applyBorder="1"/>
    <xf numFmtId="0" fontId="19" fillId="0" borderId="13" xfId="2" applyFont="1" applyBorder="1"/>
    <xf numFmtId="0" fontId="22" fillId="0" borderId="16" xfId="2" applyFont="1" applyBorder="1" applyAlignment="1">
      <alignment horizontal="left" vertical="center" wrapText="1"/>
    </xf>
    <xf numFmtId="0" fontId="24" fillId="0" borderId="16" xfId="2" applyFont="1" applyBorder="1" applyAlignment="1">
      <alignment horizontal="left" vertical="center" wrapText="1"/>
    </xf>
    <xf numFmtId="0" fontId="20" fillId="0" borderId="16" xfId="2" applyFont="1" applyBorder="1" applyAlignment="1">
      <alignment horizontal="left" vertical="center" wrapText="1"/>
    </xf>
    <xf numFmtId="0" fontId="23" fillId="2" borderId="16" xfId="2" applyFont="1" applyFill="1" applyBorder="1" applyAlignment="1">
      <alignment horizontal="left" vertical="center" wrapText="1"/>
    </xf>
    <xf numFmtId="0" fontId="19" fillId="2" borderId="16" xfId="2" applyFont="1" applyFill="1" applyBorder="1"/>
    <xf numFmtId="0" fontId="19" fillId="9" borderId="16" xfId="2" applyFont="1" applyFill="1" applyBorder="1"/>
    <xf numFmtId="0" fontId="19" fillId="0" borderId="17" xfId="2" applyFont="1" applyBorder="1"/>
    <xf numFmtId="10" fontId="20" fillId="0" borderId="16" xfId="2" applyNumberFormat="1" applyFont="1" applyBorder="1" applyAlignment="1">
      <alignment horizontal="center" vertical="center" wrapText="1"/>
    </xf>
    <xf numFmtId="43" fontId="19" fillId="3" borderId="16" xfId="2" applyNumberFormat="1" applyFont="1" applyFill="1" applyBorder="1"/>
    <xf numFmtId="10" fontId="25" fillId="3" borderId="16" xfId="2" applyNumberFormat="1" applyFont="1" applyFill="1" applyBorder="1" applyAlignment="1">
      <alignment horizontal="center" vertical="center" wrapText="1"/>
    </xf>
    <xf numFmtId="10" fontId="26" fillId="3" borderId="16" xfId="2" applyNumberFormat="1" applyFont="1" applyFill="1" applyBorder="1"/>
    <xf numFmtId="10" fontId="19" fillId="3" borderId="16" xfId="2" applyNumberFormat="1" applyFont="1" applyFill="1" applyBorder="1"/>
    <xf numFmtId="0" fontId="19" fillId="3" borderId="16" xfId="2" applyFont="1" applyFill="1" applyBorder="1"/>
    <xf numFmtId="1" fontId="19" fillId="0" borderId="16" xfId="2" applyNumberFormat="1" applyFont="1" applyBorder="1"/>
    <xf numFmtId="0" fontId="22" fillId="0" borderId="18" xfId="2" applyFont="1" applyBorder="1" applyAlignment="1">
      <alignment horizontal="left" vertical="center" wrapText="1"/>
    </xf>
    <xf numFmtId="0" fontId="23" fillId="2" borderId="18" xfId="2" applyFont="1" applyFill="1" applyBorder="1" applyAlignment="1">
      <alignment horizontal="left" vertical="center" wrapText="1"/>
    </xf>
    <xf numFmtId="0" fontId="20" fillId="4" borderId="16" xfId="2" applyFont="1" applyFill="1" applyBorder="1" applyAlignment="1">
      <alignment horizontal="left" vertical="center" wrapText="1"/>
    </xf>
    <xf numFmtId="0" fontId="22" fillId="4" borderId="16" xfId="2" applyFont="1" applyFill="1" applyBorder="1" applyAlignment="1">
      <alignment horizontal="left" vertical="center" wrapText="1"/>
    </xf>
    <xf numFmtId="0" fontId="23" fillId="2" borderId="19" xfId="2" applyFont="1" applyFill="1" applyBorder="1" applyAlignment="1">
      <alignment horizontal="left" vertical="center" wrapText="1"/>
    </xf>
    <xf numFmtId="0" fontId="19" fillId="2" borderId="19" xfId="2" applyFont="1" applyFill="1" applyBorder="1"/>
    <xf numFmtId="165" fontId="19" fillId="3" borderId="20" xfId="1" applyNumberFormat="1" applyFont="1" applyFill="1" applyBorder="1"/>
    <xf numFmtId="165" fontId="19" fillId="3" borderId="21" xfId="1" applyNumberFormat="1" applyFont="1" applyFill="1" applyBorder="1"/>
    <xf numFmtId="0" fontId="26" fillId="4" borderId="0" xfId="2" applyFont="1" applyFill="1" applyAlignment="1">
      <alignment horizontal="center" vertical="top" wrapText="1"/>
    </xf>
    <xf numFmtId="0" fontId="22" fillId="4" borderId="0" xfId="2" applyFont="1" applyFill="1" applyAlignment="1">
      <alignment horizontal="left" vertical="center" wrapText="1"/>
    </xf>
    <xf numFmtId="0" fontId="20" fillId="4" borderId="0" xfId="2" applyFont="1" applyFill="1" applyAlignment="1">
      <alignment horizontal="left" vertical="center" wrapText="1"/>
    </xf>
    <xf numFmtId="0" fontId="27" fillId="4" borderId="0" xfId="2" applyFont="1" applyFill="1" applyAlignment="1">
      <alignment horizontal="left" vertical="center" wrapText="1"/>
    </xf>
    <xf numFmtId="0" fontId="23" fillId="4" borderId="0" xfId="2" applyFont="1" applyFill="1" applyAlignment="1">
      <alignment horizontal="left" vertical="center" wrapText="1"/>
    </xf>
    <xf numFmtId="0" fontId="28" fillId="0" borderId="0" xfId="2" applyFont="1"/>
    <xf numFmtId="0" fontId="29" fillId="3" borderId="0" xfId="2" applyFont="1" applyFill="1"/>
    <xf numFmtId="0" fontId="29" fillId="3" borderId="0" xfId="2" applyFont="1" applyFill="1" applyAlignment="1">
      <alignment horizontal="right"/>
    </xf>
    <xf numFmtId="0" fontId="19" fillId="3" borderId="0" xfId="2" applyFont="1" applyFill="1"/>
    <xf numFmtId="164" fontId="19" fillId="3" borderId="0" xfId="2" applyNumberFormat="1" applyFont="1" applyFill="1"/>
    <xf numFmtId="164" fontId="20" fillId="3" borderId="0" xfId="1" applyNumberFormat="1" applyFont="1" applyFill="1" applyAlignment="1">
      <alignment horizontal="center" vertical="top" wrapText="1"/>
    </xf>
    <xf numFmtId="0" fontId="19" fillId="3" borderId="0" xfId="2" applyFont="1" applyFill="1" applyAlignment="1">
      <alignment horizontal="right"/>
    </xf>
    <xf numFmtId="0" fontId="25" fillId="3" borderId="0" xfId="2" applyFont="1" applyFill="1"/>
    <xf numFmtId="10" fontId="25" fillId="3" borderId="0" xfId="2" applyNumberFormat="1" applyFont="1" applyFill="1"/>
    <xf numFmtId="0" fontId="20" fillId="3" borderId="0" xfId="2" applyFont="1" applyFill="1"/>
    <xf numFmtId="43" fontId="20" fillId="3" borderId="0" xfId="1" applyFont="1" applyFill="1" applyAlignment="1">
      <alignment horizontal="center" vertical="top" wrapText="1"/>
    </xf>
    <xf numFmtId="0" fontId="2" fillId="9" borderId="0" xfId="2" applyFill="1"/>
    <xf numFmtId="0" fontId="30" fillId="9" borderId="0" xfId="2" applyFont="1" applyFill="1"/>
    <xf numFmtId="0" fontId="31" fillId="9" borderId="0" xfId="2" applyFont="1" applyFill="1"/>
    <xf numFmtId="0" fontId="32" fillId="9" borderId="0" xfId="2" applyFont="1" applyFill="1"/>
    <xf numFmtId="0" fontId="33" fillId="9" borderId="0" xfId="2" applyFont="1" applyFill="1"/>
    <xf numFmtId="0" fontId="14" fillId="9" borderId="0" xfId="2" applyFont="1" applyFill="1" applyAlignment="1">
      <alignment vertical="center"/>
    </xf>
    <xf numFmtId="0" fontId="33" fillId="9" borderId="0" xfId="2" applyFont="1" applyFill="1" applyAlignment="1">
      <alignment vertical="center"/>
    </xf>
    <xf numFmtId="0" fontId="2" fillId="0" borderId="0" xfId="2" applyAlignment="1">
      <alignment vertical="center"/>
    </xf>
    <xf numFmtId="0" fontId="30" fillId="9" borderId="0" xfId="2" applyFont="1" applyFill="1" applyAlignment="1">
      <alignment vertical="center"/>
    </xf>
    <xf numFmtId="0" fontId="33" fillId="0" borderId="0" xfId="2" applyFont="1"/>
    <xf numFmtId="0" fontId="7" fillId="0" borderId="12" xfId="2" applyFont="1" applyBorder="1" applyAlignment="1">
      <alignment horizontal="left" vertical="top" wrapText="1"/>
    </xf>
    <xf numFmtId="0" fontId="9" fillId="5" borderId="3" xfId="5" applyFont="1" applyFill="1" applyBorder="1" applyAlignment="1" applyProtection="1">
      <alignment horizontal="center" vertical="center" wrapText="1"/>
      <protection locked="0"/>
    </xf>
    <xf numFmtId="0" fontId="9" fillId="5" borderId="5" xfId="5" applyFont="1" applyFill="1" applyBorder="1" applyAlignment="1" applyProtection="1">
      <alignment horizontal="center" vertical="center" wrapText="1"/>
      <protection locked="0"/>
    </xf>
    <xf numFmtId="0" fontId="9" fillId="0" borderId="11" xfId="2" applyFont="1" applyBorder="1" applyAlignment="1">
      <alignment horizontal="center" vertical="top" wrapText="1"/>
    </xf>
    <xf numFmtId="0" fontId="9" fillId="0" borderId="14" xfId="2" applyFont="1" applyBorder="1" applyAlignment="1">
      <alignment horizontal="center" vertical="top" wrapText="1"/>
    </xf>
    <xf numFmtId="0" fontId="9" fillId="0" borderId="22" xfId="2" applyFont="1" applyBorder="1" applyAlignment="1">
      <alignment horizontal="center" vertical="top" wrapText="1"/>
    </xf>
    <xf numFmtId="165" fontId="10" fillId="8" borderId="3" xfId="1" applyNumberFormat="1" applyFont="1" applyFill="1" applyBorder="1" applyAlignment="1">
      <alignment horizontal="center" vertical="center" wrapText="1"/>
    </xf>
    <xf numFmtId="165" fontId="10" fillId="8" borderId="23" xfId="1" applyNumberFormat="1" applyFont="1" applyFill="1" applyBorder="1" applyAlignment="1">
      <alignment horizontal="center" vertical="center" wrapText="1"/>
    </xf>
    <xf numFmtId="165" fontId="10" fillId="8" borderId="5" xfId="1" applyNumberFormat="1" applyFont="1" applyFill="1" applyBorder="1" applyAlignment="1">
      <alignment horizontal="center" vertical="center" wrapText="1"/>
    </xf>
    <xf numFmtId="0" fontId="21" fillId="5" borderId="3" xfId="5" applyFont="1" applyFill="1" applyBorder="1" applyAlignment="1" applyProtection="1">
      <alignment horizontal="center" vertical="center" wrapText="1"/>
      <protection locked="0"/>
    </xf>
    <xf numFmtId="0" fontId="21" fillId="5" borderId="5" xfId="5" applyFont="1" applyFill="1" applyBorder="1" applyAlignment="1" applyProtection="1">
      <alignment horizontal="center" vertical="center" wrapText="1"/>
      <protection locked="0"/>
    </xf>
    <xf numFmtId="0" fontId="21" fillId="0" borderId="11" xfId="2" applyFont="1" applyBorder="1" applyAlignment="1">
      <alignment horizontal="center" vertical="top" wrapText="1"/>
    </xf>
    <xf numFmtId="0" fontId="21" fillId="0" borderId="14" xfId="2" applyFont="1" applyBorder="1" applyAlignment="1">
      <alignment horizontal="center" vertical="top" wrapText="1"/>
    </xf>
    <xf numFmtId="0" fontId="21" fillId="0" borderId="22" xfId="2" applyFont="1" applyBorder="1" applyAlignment="1">
      <alignment horizontal="center" vertical="top" wrapText="1"/>
    </xf>
    <xf numFmtId="165" fontId="23" fillId="8" borderId="3" xfId="1" applyNumberFormat="1" applyFont="1" applyFill="1" applyBorder="1" applyAlignment="1">
      <alignment horizontal="center" vertical="center" wrapText="1"/>
    </xf>
    <xf numFmtId="165" fontId="23" fillId="8" borderId="23" xfId="1" applyNumberFormat="1" applyFont="1" applyFill="1" applyBorder="1" applyAlignment="1">
      <alignment horizontal="center" vertical="center" wrapText="1"/>
    </xf>
    <xf numFmtId="165" fontId="23" fillId="8" borderId="5" xfId="1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Hyperlink" xfId="4" builtinId="8"/>
    <cellStyle name="Normal" xfId="0" builtinId="0"/>
    <cellStyle name="Normal 2" xfId="5" xr:uid="{DF251F8B-2D34-4689-9054-6C651F51BA36}"/>
    <cellStyle name="Normal 2 2 2" xfId="6" xr:uid="{E635FC89-C876-430B-82C4-E76D957264E4}"/>
    <cellStyle name="Normal 3 2" xfId="3" xr:uid="{3837A85F-7F47-46C5-8F68-DCBE9713B52B}"/>
    <cellStyle name="Normal 3 2 2" xfId="2" xr:uid="{CF56C4F0-6044-4320-BB90-05D5BD2A17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93378-5AE5-4D55-9109-F5893E2AA9A0}">
  <dimension ref="A1:CP45"/>
  <sheetViews>
    <sheetView tabSelected="1" zoomScale="60" zoomScaleNormal="60" workbookViewId="0">
      <selection activeCell="F38" sqref="F38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24.57031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6384" width="10.8554687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47.85" customHeight="1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48.6" customHeight="1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75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18" x14ac:dyDescent="0.2">
      <c r="B7" s="155" t="s">
        <v>99</v>
      </c>
      <c r="C7" s="28" t="s">
        <v>121</v>
      </c>
      <c r="D7" s="28" t="s">
        <v>122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76">
        <v>1000</v>
      </c>
      <c r="O7" s="76">
        <v>16350</v>
      </c>
      <c r="P7" s="76">
        <v>16350</v>
      </c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15" x14ac:dyDescent="0.2">
      <c r="B8" s="156"/>
      <c r="C8" s="28" t="s">
        <v>121</v>
      </c>
      <c r="D8" s="28" t="s">
        <v>122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77">
        <v>1440</v>
      </c>
      <c r="R8" s="77">
        <v>1440</v>
      </c>
      <c r="S8" s="77">
        <v>1440</v>
      </c>
      <c r="T8" s="77">
        <v>1440</v>
      </c>
      <c r="U8" s="77">
        <v>1440</v>
      </c>
      <c r="V8" s="77">
        <v>1440</v>
      </c>
      <c r="W8" s="77">
        <v>1440</v>
      </c>
      <c r="X8" s="77">
        <v>1440</v>
      </c>
      <c r="Y8" s="77">
        <v>1440</v>
      </c>
      <c r="Z8" s="77">
        <v>1440</v>
      </c>
      <c r="AA8" s="77">
        <v>1440</v>
      </c>
      <c r="AB8" s="77">
        <v>1440</v>
      </c>
      <c r="AC8" s="77">
        <v>1440</v>
      </c>
      <c r="AD8" s="77">
        <v>1440</v>
      </c>
      <c r="AE8" s="77">
        <v>1440</v>
      </c>
      <c r="AF8" s="77">
        <v>1440</v>
      </c>
      <c r="AG8" s="77">
        <v>1440</v>
      </c>
      <c r="AH8" s="77">
        <v>1440</v>
      </c>
      <c r="AI8" s="77">
        <v>1440</v>
      </c>
      <c r="AJ8" s="77">
        <v>1440</v>
      </c>
      <c r="AK8" s="77">
        <v>1440</v>
      </c>
      <c r="AL8" s="77">
        <v>1440</v>
      </c>
      <c r="AM8" s="77">
        <v>1440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15" x14ac:dyDescent="0.2">
      <c r="B9" s="156"/>
      <c r="C9" s="28" t="s">
        <v>121</v>
      </c>
      <c r="D9" s="28" t="s">
        <v>122</v>
      </c>
      <c r="E9" s="28" t="s">
        <v>104</v>
      </c>
      <c r="F9" s="67"/>
      <c r="G9" s="29"/>
      <c r="H9" s="30" t="s">
        <v>103</v>
      </c>
      <c r="I9" s="31"/>
      <c r="J9" s="32"/>
      <c r="K9" s="32"/>
      <c r="L9" s="32"/>
      <c r="M9" s="32"/>
      <c r="N9" s="35">
        <f>+N23</f>
        <v>57.805405405405409</v>
      </c>
      <c r="O9" s="35">
        <f t="shared" ref="O9:BZ9" si="0">+O23</f>
        <v>1002.0805405405406</v>
      </c>
      <c r="P9" s="35">
        <f t="shared" si="0"/>
        <v>1932.5686486486486</v>
      </c>
      <c r="Q9" s="35">
        <f t="shared" si="0"/>
        <v>1904.1513513513514</v>
      </c>
      <c r="R9" s="35">
        <f t="shared" si="0"/>
        <v>1875.734054054054</v>
      </c>
      <c r="S9" s="35">
        <f t="shared" si="0"/>
        <v>1847.3167567567568</v>
      </c>
      <c r="T9" s="35">
        <f t="shared" si="0"/>
        <v>1818.8994594594596</v>
      </c>
      <c r="U9" s="35">
        <f t="shared" si="0"/>
        <v>1790.4821621621622</v>
      </c>
      <c r="V9" s="35">
        <f t="shared" si="0"/>
        <v>1762.0648648648648</v>
      </c>
      <c r="W9" s="35">
        <f t="shared" si="0"/>
        <v>1733.6475675675679</v>
      </c>
      <c r="X9" s="35">
        <f t="shared" si="0"/>
        <v>1705.2302702702705</v>
      </c>
      <c r="Y9" s="35">
        <f t="shared" si="0"/>
        <v>1676.8129729729733</v>
      </c>
      <c r="Z9" s="35">
        <f t="shared" si="0"/>
        <v>1648.3956756756759</v>
      </c>
      <c r="AA9" s="35">
        <f t="shared" si="0"/>
        <v>1619.9783783783787</v>
      </c>
      <c r="AB9" s="35">
        <f t="shared" si="0"/>
        <v>1591.5610810810813</v>
      </c>
      <c r="AC9" s="35">
        <f t="shared" si="0"/>
        <v>1563.1437837837843</v>
      </c>
      <c r="AD9" s="35">
        <f t="shared" si="0"/>
        <v>1534.7264864864869</v>
      </c>
      <c r="AE9" s="35">
        <f t="shared" si="0"/>
        <v>1506.3091891891895</v>
      </c>
      <c r="AF9" s="35">
        <f t="shared" si="0"/>
        <v>1477.8918918918921</v>
      </c>
      <c r="AG9" s="35">
        <f t="shared" si="0"/>
        <v>1449.4745945945951</v>
      </c>
      <c r="AH9" s="35">
        <f t="shared" si="0"/>
        <v>1421.0572972972977</v>
      </c>
      <c r="AI9" s="35">
        <f t="shared" si="0"/>
        <v>1392.6400000000006</v>
      </c>
      <c r="AJ9" s="35">
        <f t="shared" si="0"/>
        <v>1364.2227027027034</v>
      </c>
      <c r="AK9" s="35">
        <f t="shared" si="0"/>
        <v>1335.805405405406</v>
      </c>
      <c r="AL9" s="35">
        <f t="shared" si="0"/>
        <v>1307.3881081081088</v>
      </c>
      <c r="AM9" s="35">
        <f t="shared" si="0"/>
        <v>1278.9708108108114</v>
      </c>
      <c r="AN9" s="35">
        <f t="shared" si="0"/>
        <v>1250.5535135135142</v>
      </c>
      <c r="AO9" s="35">
        <f t="shared" si="0"/>
        <v>1222.1362162162168</v>
      </c>
      <c r="AP9" s="35">
        <f t="shared" si="0"/>
        <v>1193.7189189189196</v>
      </c>
      <c r="AQ9" s="35">
        <f t="shared" si="0"/>
        <v>1165.3016216216224</v>
      </c>
      <c r="AR9" s="35">
        <f t="shared" si="0"/>
        <v>1136.884324324325</v>
      </c>
      <c r="AS9" s="35">
        <f t="shared" si="0"/>
        <v>1108.4670270270278</v>
      </c>
      <c r="AT9" s="35">
        <f t="shared" si="0"/>
        <v>1080.0497297297304</v>
      </c>
      <c r="AU9" s="35">
        <f t="shared" si="0"/>
        <v>1051.6324324324332</v>
      </c>
      <c r="AV9" s="35">
        <f t="shared" si="0"/>
        <v>1023.2151351351358</v>
      </c>
      <c r="AW9" s="35">
        <f t="shared" si="0"/>
        <v>994.79783783783853</v>
      </c>
      <c r="AX9" s="35">
        <f t="shared" si="0"/>
        <v>966.38054054054123</v>
      </c>
      <c r="AY9" s="35">
        <f t="shared" si="0"/>
        <v>937.96324324324394</v>
      </c>
      <c r="AZ9" s="35">
        <f t="shared" si="0"/>
        <v>421.33675675678001</v>
      </c>
      <c r="BA9" s="35">
        <f t="shared" si="0"/>
        <v>0</v>
      </c>
      <c r="BB9" s="35">
        <f t="shared" si="0"/>
        <v>0</v>
      </c>
      <c r="BC9" s="35">
        <f t="shared" si="0"/>
        <v>0</v>
      </c>
      <c r="BD9" s="35">
        <f t="shared" si="0"/>
        <v>0</v>
      </c>
      <c r="BE9" s="35">
        <f t="shared" si="0"/>
        <v>0</v>
      </c>
      <c r="BF9" s="35">
        <f t="shared" si="0"/>
        <v>0</v>
      </c>
      <c r="BG9" s="35">
        <f t="shared" si="0"/>
        <v>0</v>
      </c>
      <c r="BH9" s="35">
        <f t="shared" si="0"/>
        <v>0</v>
      </c>
      <c r="BI9" s="35">
        <f t="shared" si="0"/>
        <v>0</v>
      </c>
      <c r="BJ9" s="35">
        <f t="shared" si="0"/>
        <v>0</v>
      </c>
      <c r="BK9" s="35">
        <f t="shared" si="0"/>
        <v>0</v>
      </c>
      <c r="BL9" s="35">
        <f t="shared" si="0"/>
        <v>0</v>
      </c>
      <c r="BM9" s="35">
        <f t="shared" si="0"/>
        <v>0</v>
      </c>
      <c r="BN9" s="35">
        <f t="shared" si="0"/>
        <v>0</v>
      </c>
      <c r="BO9" s="35">
        <f t="shared" si="0"/>
        <v>0</v>
      </c>
      <c r="BP9" s="35">
        <f t="shared" si="0"/>
        <v>0</v>
      </c>
      <c r="BQ9" s="35">
        <f t="shared" si="0"/>
        <v>0</v>
      </c>
      <c r="BR9" s="35">
        <f t="shared" si="0"/>
        <v>0</v>
      </c>
      <c r="BS9" s="35">
        <f t="shared" si="0"/>
        <v>0</v>
      </c>
      <c r="BT9" s="35">
        <f t="shared" si="0"/>
        <v>0</v>
      </c>
      <c r="BU9" s="35">
        <f t="shared" si="0"/>
        <v>0</v>
      </c>
      <c r="BV9" s="35">
        <f t="shared" si="0"/>
        <v>0</v>
      </c>
      <c r="BW9" s="35">
        <f t="shared" si="0"/>
        <v>0</v>
      </c>
      <c r="BX9" s="35">
        <f t="shared" si="0"/>
        <v>0</v>
      </c>
      <c r="BY9" s="35">
        <f t="shared" si="0"/>
        <v>0</v>
      </c>
      <c r="BZ9" s="35">
        <f t="shared" si="0"/>
        <v>0</v>
      </c>
      <c r="CA9" s="35">
        <f t="shared" ref="CA9:CP9" si="1">+CA23</f>
        <v>0</v>
      </c>
      <c r="CB9" s="35">
        <f t="shared" si="1"/>
        <v>0</v>
      </c>
      <c r="CC9" s="35">
        <f t="shared" si="1"/>
        <v>0</v>
      </c>
      <c r="CD9" s="35">
        <f t="shared" si="1"/>
        <v>0</v>
      </c>
      <c r="CE9" s="35">
        <f t="shared" si="1"/>
        <v>0</v>
      </c>
      <c r="CF9" s="35">
        <f t="shared" si="1"/>
        <v>0</v>
      </c>
      <c r="CG9" s="35">
        <f t="shared" si="1"/>
        <v>0</v>
      </c>
      <c r="CH9" s="35">
        <f t="shared" si="1"/>
        <v>0</v>
      </c>
      <c r="CI9" s="35">
        <f t="shared" si="1"/>
        <v>0</v>
      </c>
      <c r="CJ9" s="35">
        <f t="shared" si="1"/>
        <v>0</v>
      </c>
      <c r="CK9" s="35">
        <f t="shared" si="1"/>
        <v>0</v>
      </c>
      <c r="CL9" s="35">
        <f t="shared" si="1"/>
        <v>0</v>
      </c>
      <c r="CM9" s="35">
        <f t="shared" si="1"/>
        <v>0</v>
      </c>
      <c r="CN9" s="35">
        <f t="shared" si="1"/>
        <v>0</v>
      </c>
      <c r="CO9" s="35">
        <f t="shared" si="1"/>
        <v>0</v>
      </c>
      <c r="CP9" s="35">
        <f t="shared" si="1"/>
        <v>0</v>
      </c>
    </row>
    <row r="10" spans="1:94" ht="18" x14ac:dyDescent="0.25">
      <c r="B10" s="156"/>
      <c r="C10" s="28" t="s">
        <v>121</v>
      </c>
      <c r="D10" s="28" t="s">
        <v>122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>N10</f>
        <v>3.5000000000000003E-2</v>
      </c>
      <c r="P10" s="38">
        <f>O10</f>
        <v>3.5000000000000003E-2</v>
      </c>
      <c r="Q10" s="38">
        <f t="shared" ref="Q10:AR10" si="2">P10</f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 t="shared" ref="AU10:AY10" si="3">+AT10</f>
        <v>0.03</v>
      </c>
      <c r="AV10" s="38">
        <f t="shared" si="3"/>
        <v>0.03</v>
      </c>
      <c r="AW10" s="38">
        <f t="shared" si="3"/>
        <v>0.03</v>
      </c>
      <c r="AX10" s="38">
        <f t="shared" si="3"/>
        <v>0.03</v>
      </c>
      <c r="AY10" s="38">
        <f t="shared" si="3"/>
        <v>0.03</v>
      </c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15" x14ac:dyDescent="0.2">
      <c r="B11" s="156"/>
      <c r="C11" s="28" t="s">
        <v>121</v>
      </c>
      <c r="D11" s="28" t="s">
        <v>122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>1/(1+O10)*N11</f>
        <v>0.93351070036640305</v>
      </c>
      <c r="P11" s="39">
        <f t="shared" ref="P11:AY11" si="4">1/(1+P10)*O11</f>
        <v>0.90194270566802237</v>
      </c>
      <c r="Q11" s="39">
        <f t="shared" si="4"/>
        <v>0.87144222769857238</v>
      </c>
      <c r="R11" s="39">
        <f t="shared" si="4"/>
        <v>0.84197316685852408</v>
      </c>
      <c r="S11" s="39">
        <f t="shared" si="4"/>
        <v>0.81350064430775282</v>
      </c>
      <c r="T11" s="39">
        <f t="shared" si="4"/>
        <v>0.78599096068381924</v>
      </c>
      <c r="U11" s="39">
        <f t="shared" si="4"/>
        <v>0.75941155621625056</v>
      </c>
      <c r="V11" s="39">
        <f t="shared" si="4"/>
        <v>0.73373097218961414</v>
      </c>
      <c r="W11" s="39">
        <f t="shared" si="4"/>
        <v>0.70891881370977217</v>
      </c>
      <c r="X11" s="39">
        <f t="shared" si="4"/>
        <v>0.68494571372924851</v>
      </c>
      <c r="Y11" s="39">
        <f t="shared" si="4"/>
        <v>0.66178329828912907</v>
      </c>
      <c r="Z11" s="39">
        <f t="shared" si="4"/>
        <v>0.63940415293635666</v>
      </c>
      <c r="AA11" s="39">
        <f t="shared" si="4"/>
        <v>0.61778179027667313</v>
      </c>
      <c r="AB11" s="39">
        <f t="shared" si="4"/>
        <v>0.59689061862480497</v>
      </c>
      <c r="AC11" s="39">
        <f t="shared" si="4"/>
        <v>0.57670591171478747</v>
      </c>
      <c r="AD11" s="39">
        <f t="shared" si="4"/>
        <v>0.55720377943457733</v>
      </c>
      <c r="AE11" s="39">
        <f t="shared" si="4"/>
        <v>0.53836113955031628</v>
      </c>
      <c r="AF11" s="39">
        <f t="shared" si="4"/>
        <v>0.520155690386779</v>
      </c>
      <c r="AG11" s="39">
        <f t="shared" si="4"/>
        <v>0.50256588443167061</v>
      </c>
      <c r="AH11" s="39">
        <f t="shared" si="4"/>
        <v>0.48557090283253201</v>
      </c>
      <c r="AI11" s="39">
        <f t="shared" si="4"/>
        <v>0.46915063075606961</v>
      </c>
      <c r="AJ11" s="39">
        <f t="shared" si="4"/>
        <v>0.45328563358074364</v>
      </c>
      <c r="AK11" s="39">
        <f t="shared" si="4"/>
        <v>0.43795713389443836</v>
      </c>
      <c r="AL11" s="39">
        <f t="shared" si="4"/>
        <v>0.42314698926998878</v>
      </c>
      <c r="AM11" s="39">
        <f t="shared" si="4"/>
        <v>0.40883767079225974</v>
      </c>
      <c r="AN11" s="39">
        <f t="shared" si="4"/>
        <v>0.39501224231136212</v>
      </c>
      <c r="AO11" s="39">
        <f t="shared" si="4"/>
        <v>0.38165434039745133</v>
      </c>
      <c r="AP11" s="39">
        <f t="shared" si="4"/>
        <v>0.36874815497338298</v>
      </c>
      <c r="AQ11" s="39">
        <f t="shared" si="4"/>
        <v>0.35627841060230242</v>
      </c>
      <c r="AR11" s="39">
        <f t="shared" si="4"/>
        <v>0.34423034840802169</v>
      </c>
      <c r="AS11" s="39">
        <f t="shared" si="4"/>
        <v>0.33420422175536085</v>
      </c>
      <c r="AT11" s="39">
        <f t="shared" si="4"/>
        <v>0.32447011820908822</v>
      </c>
      <c r="AU11" s="39">
        <f t="shared" si="4"/>
        <v>0.31501953224183321</v>
      </c>
      <c r="AV11" s="39">
        <f t="shared" si="4"/>
        <v>0.30584420606003226</v>
      </c>
      <c r="AW11" s="39">
        <f t="shared" si="4"/>
        <v>0.29693612238838085</v>
      </c>
      <c r="AX11" s="39">
        <f t="shared" si="4"/>
        <v>0.28828749746444743</v>
      </c>
      <c r="AY11" s="39">
        <f t="shared" si="4"/>
        <v>0.27989077423732761</v>
      </c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15" x14ac:dyDescent="0.2">
      <c r="B12" s="156"/>
      <c r="C12" s="28" t="s">
        <v>121</v>
      </c>
      <c r="D12" s="28" t="s">
        <v>122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78">
        <f>2438/3</f>
        <v>812.66666666666663</v>
      </c>
      <c r="O12" s="78">
        <f>2438/3</f>
        <v>812.66666666666663</v>
      </c>
      <c r="P12" s="78">
        <f>2438/3</f>
        <v>812.66666666666663</v>
      </c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15" x14ac:dyDescent="0.2">
      <c r="B13" s="156"/>
      <c r="C13" s="28" t="s">
        <v>121</v>
      </c>
      <c r="D13" s="28" t="s">
        <v>122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68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28" t="s">
        <v>121</v>
      </c>
      <c r="D14" s="28" t="s">
        <v>122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>
        <f t="shared" ref="N14:BY14" si="5">IF((N8+N9)*N11&lt;&gt;0,(N8+N9)*N11,"")</f>
        <v>55.850633241937601</v>
      </c>
      <c r="O14" s="47">
        <f t="shared" si="5"/>
        <v>935.45290722354378</v>
      </c>
      <c r="P14" s="47">
        <f t="shared" si="5"/>
        <v>1743.0661958513558</v>
      </c>
      <c r="Q14" s="47">
        <f t="shared" si="5"/>
        <v>2914.2347033828128</v>
      </c>
      <c r="R14" s="47">
        <f t="shared" si="5"/>
        <v>2791.7591019525444</v>
      </c>
      <c r="S14" s="47">
        <f t="shared" si="5"/>
        <v>2674.2342996652942</v>
      </c>
      <c r="T14" s="47">
        <f t="shared" si="5"/>
        <v>2561.4655169125199</v>
      </c>
      <c r="U14" s="47">
        <f t="shared" si="5"/>
        <v>2453.2654860964053</v>
      </c>
      <c r="V14" s="47">
        <f t="shared" si="5"/>
        <v>2349.4541663115028</v>
      </c>
      <c r="W14" s="47">
        <f t="shared" si="5"/>
        <v>2249.8584687329044</v>
      </c>
      <c r="X14" s="47">
        <f t="shared" si="5"/>
        <v>2154.3119923131076</v>
      </c>
      <c r="Y14" s="47">
        <f t="shared" si="5"/>
        <v>2062.6547694044007</v>
      </c>
      <c r="Z14" s="47">
        <f t="shared" si="5"/>
        <v>1974.7330209377126</v>
      </c>
      <c r="AA14" s="47">
        <f t="shared" si="5"/>
        <v>1890.3989208025059</v>
      </c>
      <c r="AB14" s="47">
        <f t="shared" si="5"/>
        <v>1809.5103690853691</v>
      </c>
      <c r="AC14" s="47">
        <f t="shared" si="5"/>
        <v>1731.930773837624</v>
      </c>
      <c r="AD14" s="47">
        <f t="shared" si="5"/>
        <v>1657.5288410544117</v>
      </c>
      <c r="AE14" s="47">
        <f t="shared" si="5"/>
        <v>1586.1783725594605</v>
      </c>
      <c r="AF14" s="47">
        <f t="shared" si="5"/>
        <v>1517.758071501012</v>
      </c>
      <c r="AG14" s="47">
        <f t="shared" si="5"/>
        <v>1452.1513551752755</v>
      </c>
      <c r="AH14" s="47">
        <f t="shared" si="5"/>
        <v>1389.2461749042527</v>
      </c>
      <c r="AI14" s="47">
        <f t="shared" si="5"/>
        <v>1328.9348427048731</v>
      </c>
      <c r="AJ14" s="47">
        <f t="shared" si="5"/>
        <v>1271.1138644961002</v>
      </c>
      <c r="AK14" s="47">
        <f t="shared" si="5"/>
        <v>1215.6837796000411</v>
      </c>
      <c r="AL14" s="47">
        <f t="shared" si="5"/>
        <v>1162.5490063021168</v>
      </c>
      <c r="AM14" s="47">
        <f t="shared" si="5"/>
        <v>1111.6176932440342</v>
      </c>
      <c r="AN14" s="47">
        <f t="shared" si="5"/>
        <v>493.98394750332551</v>
      </c>
      <c r="AO14" s="47">
        <f t="shared" si="5"/>
        <v>466.4335914758372</v>
      </c>
      <c r="AP14" s="47">
        <f t="shared" si="5"/>
        <v>440.18164890817297</v>
      </c>
      <c r="AQ14" s="47">
        <f t="shared" si="5"/>
        <v>415.17180962363722</v>
      </c>
      <c r="AR14" s="47">
        <f t="shared" si="5"/>
        <v>391.35008706178075</v>
      </c>
      <c r="AS14" s="47">
        <f t="shared" si="5"/>
        <v>370.45436010904638</v>
      </c>
      <c r="AT14" s="47">
        <f t="shared" si="5"/>
        <v>350.4438634770994</v>
      </c>
      <c r="AU14" s="47">
        <f t="shared" si="5"/>
        <v>331.28475695520638</v>
      </c>
      <c r="AV14" s="47">
        <f t="shared" si="5"/>
        <v>312.94442063401425</v>
      </c>
      <c r="AW14" s="47">
        <f t="shared" si="5"/>
        <v>295.39141252791308</v>
      </c>
      <c r="AX14" s="47">
        <f t="shared" si="5"/>
        <v>278.59542763077263</v>
      </c>
      <c r="AY14" s="47">
        <f t="shared" si="5"/>
        <v>262.52725835750641</v>
      </c>
      <c r="AZ14" s="47" t="str">
        <f t="shared" si="5"/>
        <v/>
      </c>
      <c r="BA14" s="47" t="str">
        <f t="shared" si="5"/>
        <v/>
      </c>
      <c r="BB14" s="47" t="str">
        <f t="shared" si="5"/>
        <v/>
      </c>
      <c r="BC14" s="47" t="str">
        <f t="shared" si="5"/>
        <v/>
      </c>
      <c r="BD14" s="47" t="str">
        <f t="shared" si="5"/>
        <v/>
      </c>
      <c r="BE14" s="47" t="str">
        <f t="shared" si="5"/>
        <v/>
      </c>
      <c r="BF14" s="47" t="str">
        <f t="shared" si="5"/>
        <v/>
      </c>
      <c r="BG14" s="47" t="str">
        <f t="shared" si="5"/>
        <v/>
      </c>
      <c r="BH14" s="47" t="str">
        <f t="shared" si="5"/>
        <v/>
      </c>
      <c r="BI14" s="47" t="str">
        <f t="shared" si="5"/>
        <v/>
      </c>
      <c r="BJ14" s="47" t="str">
        <f t="shared" si="5"/>
        <v/>
      </c>
      <c r="BK14" s="47" t="str">
        <f t="shared" si="5"/>
        <v/>
      </c>
      <c r="BL14" s="47" t="str">
        <f t="shared" si="5"/>
        <v/>
      </c>
      <c r="BM14" s="47" t="str">
        <f t="shared" si="5"/>
        <v/>
      </c>
      <c r="BN14" s="47" t="str">
        <f t="shared" si="5"/>
        <v/>
      </c>
      <c r="BO14" s="47" t="str">
        <f t="shared" si="5"/>
        <v/>
      </c>
      <c r="BP14" s="47" t="str">
        <f t="shared" si="5"/>
        <v/>
      </c>
      <c r="BQ14" s="47" t="str">
        <f t="shared" si="5"/>
        <v/>
      </c>
      <c r="BR14" s="47" t="str">
        <f t="shared" si="5"/>
        <v/>
      </c>
      <c r="BS14" s="47" t="str">
        <f t="shared" si="5"/>
        <v/>
      </c>
      <c r="BT14" s="47" t="str">
        <f t="shared" si="5"/>
        <v/>
      </c>
      <c r="BU14" s="47" t="str">
        <f t="shared" si="5"/>
        <v/>
      </c>
      <c r="BV14" s="47" t="str">
        <f t="shared" si="5"/>
        <v/>
      </c>
      <c r="BW14" s="47" t="str">
        <f t="shared" si="5"/>
        <v/>
      </c>
      <c r="BX14" s="47" t="str">
        <f t="shared" si="5"/>
        <v/>
      </c>
      <c r="BY14" s="47" t="str">
        <f t="shared" si="5"/>
        <v/>
      </c>
      <c r="BZ14" s="47" t="str">
        <f t="shared" ref="BZ14:CP14" si="6">IF((BZ8+BZ9)*BZ11&lt;&gt;0,(BZ8+BZ9)*BZ11,"")</f>
        <v/>
      </c>
      <c r="CA14" s="47" t="str">
        <f t="shared" si="6"/>
        <v/>
      </c>
      <c r="CB14" s="47" t="str">
        <f t="shared" si="6"/>
        <v/>
      </c>
      <c r="CC14" s="47" t="str">
        <f t="shared" si="6"/>
        <v/>
      </c>
      <c r="CD14" s="47" t="str">
        <f t="shared" si="6"/>
        <v/>
      </c>
      <c r="CE14" s="47" t="str">
        <f t="shared" si="6"/>
        <v/>
      </c>
      <c r="CF14" s="47" t="str">
        <f t="shared" si="6"/>
        <v/>
      </c>
      <c r="CG14" s="47" t="str">
        <f t="shared" si="6"/>
        <v/>
      </c>
      <c r="CH14" s="47" t="str">
        <f t="shared" si="6"/>
        <v/>
      </c>
      <c r="CI14" s="47" t="str">
        <f t="shared" si="6"/>
        <v/>
      </c>
      <c r="CJ14" s="47" t="str">
        <f t="shared" si="6"/>
        <v/>
      </c>
      <c r="CK14" s="47" t="str">
        <f t="shared" si="6"/>
        <v/>
      </c>
      <c r="CL14" s="47" t="str">
        <f t="shared" si="6"/>
        <v/>
      </c>
      <c r="CM14" s="47" t="str">
        <f t="shared" si="6"/>
        <v/>
      </c>
      <c r="CN14" s="47" t="str">
        <f t="shared" si="6"/>
        <v/>
      </c>
      <c r="CO14" s="47" t="str">
        <f t="shared" si="6"/>
        <v/>
      </c>
      <c r="CP14" s="48" t="str">
        <f t="shared" si="6"/>
        <v/>
      </c>
    </row>
    <row r="15" spans="1:94" s="42" customFormat="1" ht="15.75" thickBot="1" x14ac:dyDescent="0.25">
      <c r="B15" s="157"/>
      <c r="C15" s="28" t="s">
        <v>121</v>
      </c>
      <c r="D15" s="28" t="s">
        <v>122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50453.705911557423</v>
      </c>
      <c r="J15" s="159"/>
      <c r="K15" s="159"/>
      <c r="L15" s="159"/>
      <c r="M15" s="160"/>
    </row>
    <row r="16" spans="1:94" s="42" customFormat="1" ht="35.25" customHeight="1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2:94" ht="15" thickBot="1" x14ac:dyDescent="0.25"/>
    <row r="18" spans="2:94" ht="18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2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1000</v>
      </c>
      <c r="O19" s="58">
        <f t="shared" ref="O19:AT19" si="7">+O7+N21</f>
        <v>17322.972972972973</v>
      </c>
      <c r="P19" s="58">
        <f t="shared" si="7"/>
        <v>33204.054054054053</v>
      </c>
      <c r="Q19" s="58">
        <f t="shared" si="7"/>
        <v>32293.243243243243</v>
      </c>
      <c r="R19" s="58">
        <f t="shared" si="7"/>
        <v>31382.432432432433</v>
      </c>
      <c r="S19" s="58">
        <f t="shared" si="7"/>
        <v>30471.621621621623</v>
      </c>
      <c r="T19" s="58">
        <f t="shared" si="7"/>
        <v>29560.810810810814</v>
      </c>
      <c r="U19" s="58">
        <f t="shared" si="7"/>
        <v>28650.000000000004</v>
      </c>
      <c r="V19" s="58">
        <f t="shared" si="7"/>
        <v>27739.189189189194</v>
      </c>
      <c r="W19" s="58">
        <f t="shared" si="7"/>
        <v>26828.378378378384</v>
      </c>
      <c r="X19" s="58">
        <f t="shared" si="7"/>
        <v>25917.567567567574</v>
      </c>
      <c r="Y19" s="58">
        <f t="shared" si="7"/>
        <v>25006.756756756764</v>
      </c>
      <c r="Z19" s="58">
        <f t="shared" si="7"/>
        <v>24095.945945945954</v>
      </c>
      <c r="AA19" s="58">
        <f t="shared" si="7"/>
        <v>23185.135135135144</v>
      </c>
      <c r="AB19" s="58">
        <f t="shared" si="7"/>
        <v>22274.324324324334</v>
      </c>
      <c r="AC19" s="58">
        <f t="shared" si="7"/>
        <v>21363.513513513524</v>
      </c>
      <c r="AD19" s="58">
        <f t="shared" si="7"/>
        <v>20452.702702702714</v>
      </c>
      <c r="AE19" s="58">
        <f t="shared" si="7"/>
        <v>19541.891891891904</v>
      </c>
      <c r="AF19" s="58">
        <f t="shared" si="7"/>
        <v>18631.081081081094</v>
      </c>
      <c r="AG19" s="58">
        <f t="shared" si="7"/>
        <v>17720.270270270285</v>
      </c>
      <c r="AH19" s="58">
        <f t="shared" si="7"/>
        <v>16809.459459459475</v>
      </c>
      <c r="AI19" s="58">
        <f t="shared" si="7"/>
        <v>15898.648648648665</v>
      </c>
      <c r="AJ19" s="58">
        <f t="shared" si="7"/>
        <v>14987.837837837855</v>
      </c>
      <c r="AK19" s="58">
        <f t="shared" si="7"/>
        <v>14077.027027027045</v>
      </c>
      <c r="AL19" s="58">
        <f t="shared" si="7"/>
        <v>13166.216216216235</v>
      </c>
      <c r="AM19" s="58">
        <f t="shared" si="7"/>
        <v>12255.405405405425</v>
      </c>
      <c r="AN19" s="58">
        <f t="shared" si="7"/>
        <v>11344.594594594615</v>
      </c>
      <c r="AO19" s="58">
        <f t="shared" si="7"/>
        <v>10433.783783783805</v>
      </c>
      <c r="AP19" s="58">
        <f t="shared" si="7"/>
        <v>9522.9729729729952</v>
      </c>
      <c r="AQ19" s="58">
        <f t="shared" si="7"/>
        <v>8612.1621621621853</v>
      </c>
      <c r="AR19" s="58">
        <f t="shared" si="7"/>
        <v>7701.3513513513744</v>
      </c>
      <c r="AS19" s="58">
        <f t="shared" si="7"/>
        <v>6790.5405405405636</v>
      </c>
      <c r="AT19" s="58">
        <f t="shared" si="7"/>
        <v>5879.7297297297528</v>
      </c>
      <c r="AU19" s="58">
        <f t="shared" ref="AU19:BZ19" si="8">+AU7+AT21</f>
        <v>4968.9189189189419</v>
      </c>
      <c r="AV19" s="58">
        <f t="shared" si="8"/>
        <v>4058.1081081081311</v>
      </c>
      <c r="AW19" s="58">
        <f t="shared" si="8"/>
        <v>3147.2972972973203</v>
      </c>
      <c r="AX19" s="58">
        <f t="shared" si="8"/>
        <v>2236.4864864865094</v>
      </c>
      <c r="AY19" s="58">
        <f t="shared" si="8"/>
        <v>1325.6756756756986</v>
      </c>
      <c r="AZ19" s="58">
        <f t="shared" si="8"/>
        <v>414.86486486488775</v>
      </c>
      <c r="BA19" s="58">
        <f t="shared" si="8"/>
        <v>0</v>
      </c>
      <c r="BB19" s="58">
        <f t="shared" si="8"/>
        <v>0</v>
      </c>
      <c r="BC19" s="58">
        <f t="shared" si="8"/>
        <v>0</v>
      </c>
      <c r="BD19" s="58">
        <f t="shared" si="8"/>
        <v>0</v>
      </c>
      <c r="BE19" s="58">
        <f t="shared" si="8"/>
        <v>0</v>
      </c>
      <c r="BF19" s="58">
        <f t="shared" si="8"/>
        <v>0</v>
      </c>
      <c r="BG19" s="58">
        <f t="shared" si="8"/>
        <v>0</v>
      </c>
      <c r="BH19" s="58">
        <f t="shared" si="8"/>
        <v>0</v>
      </c>
      <c r="BI19" s="58">
        <f t="shared" si="8"/>
        <v>0</v>
      </c>
      <c r="BJ19" s="58">
        <f t="shared" si="8"/>
        <v>0</v>
      </c>
      <c r="BK19" s="58">
        <f t="shared" si="8"/>
        <v>0</v>
      </c>
      <c r="BL19" s="58">
        <f t="shared" si="8"/>
        <v>0</v>
      </c>
      <c r="BM19" s="58">
        <f t="shared" si="8"/>
        <v>0</v>
      </c>
      <c r="BN19" s="58">
        <f t="shared" si="8"/>
        <v>0</v>
      </c>
      <c r="BO19" s="58">
        <f t="shared" si="8"/>
        <v>0</v>
      </c>
      <c r="BP19" s="58">
        <f t="shared" si="8"/>
        <v>0</v>
      </c>
      <c r="BQ19" s="58">
        <f t="shared" si="8"/>
        <v>0</v>
      </c>
      <c r="BR19" s="58">
        <f t="shared" si="8"/>
        <v>0</v>
      </c>
      <c r="BS19" s="58">
        <f t="shared" si="8"/>
        <v>0</v>
      </c>
      <c r="BT19" s="58">
        <f t="shared" si="8"/>
        <v>0</v>
      </c>
      <c r="BU19" s="58">
        <f t="shared" si="8"/>
        <v>0</v>
      </c>
      <c r="BV19" s="58">
        <f t="shared" si="8"/>
        <v>0</v>
      </c>
      <c r="BW19" s="58">
        <f t="shared" si="8"/>
        <v>0</v>
      </c>
      <c r="BX19" s="58">
        <f t="shared" si="8"/>
        <v>0</v>
      </c>
      <c r="BY19" s="58">
        <f t="shared" si="8"/>
        <v>0</v>
      </c>
      <c r="BZ19" s="58">
        <f t="shared" si="8"/>
        <v>0</v>
      </c>
      <c r="CA19" s="58">
        <f t="shared" ref="CA19:CP19" si="9">+CA7+BZ21</f>
        <v>0</v>
      </c>
      <c r="CB19" s="58">
        <f t="shared" si="9"/>
        <v>0</v>
      </c>
      <c r="CC19" s="58">
        <f t="shared" si="9"/>
        <v>0</v>
      </c>
      <c r="CD19" s="58">
        <f t="shared" si="9"/>
        <v>0</v>
      </c>
      <c r="CE19" s="58">
        <f t="shared" si="9"/>
        <v>0</v>
      </c>
      <c r="CF19" s="58">
        <f t="shared" si="9"/>
        <v>0</v>
      </c>
      <c r="CG19" s="58">
        <f t="shared" si="9"/>
        <v>0</v>
      </c>
      <c r="CH19" s="58">
        <f t="shared" si="9"/>
        <v>0</v>
      </c>
      <c r="CI19" s="58">
        <f t="shared" si="9"/>
        <v>0</v>
      </c>
      <c r="CJ19" s="58">
        <f t="shared" si="9"/>
        <v>0</v>
      </c>
      <c r="CK19" s="58">
        <f t="shared" si="9"/>
        <v>0</v>
      </c>
      <c r="CL19" s="58">
        <f t="shared" si="9"/>
        <v>0</v>
      </c>
      <c r="CM19" s="58">
        <f t="shared" si="9"/>
        <v>0</v>
      </c>
      <c r="CN19" s="58">
        <f t="shared" si="9"/>
        <v>0</v>
      </c>
      <c r="CO19" s="58">
        <f t="shared" si="9"/>
        <v>0</v>
      </c>
      <c r="CP19" s="58">
        <f t="shared" si="9"/>
        <v>0</v>
      </c>
    </row>
    <row r="20" spans="2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59">
        <f>IF(N19=0,0,+N7/$G20)</f>
        <v>27.027027027027028</v>
      </c>
      <c r="O20" s="59">
        <f t="shared" ref="O20:AT20" si="10">MIN(IF(O19=0,0,+O7/$G20)+N20,O19)</f>
        <v>468.91891891891891</v>
      </c>
      <c r="P20" s="59">
        <f t="shared" si="10"/>
        <v>910.81081081081084</v>
      </c>
      <c r="Q20" s="59">
        <f t="shared" si="10"/>
        <v>910.81081081081084</v>
      </c>
      <c r="R20" s="59">
        <f t="shared" si="10"/>
        <v>910.81081081081084</v>
      </c>
      <c r="S20" s="59">
        <f t="shared" si="10"/>
        <v>910.81081081081084</v>
      </c>
      <c r="T20" s="59">
        <f t="shared" si="10"/>
        <v>910.81081081081084</v>
      </c>
      <c r="U20" s="59">
        <f t="shared" si="10"/>
        <v>910.81081081081084</v>
      </c>
      <c r="V20" s="59">
        <f t="shared" si="10"/>
        <v>910.81081081081084</v>
      </c>
      <c r="W20" s="59">
        <f t="shared" si="10"/>
        <v>910.81081081081084</v>
      </c>
      <c r="X20" s="59">
        <f t="shared" si="10"/>
        <v>910.81081081081084</v>
      </c>
      <c r="Y20" s="59">
        <f t="shared" si="10"/>
        <v>910.81081081081084</v>
      </c>
      <c r="Z20" s="59">
        <f t="shared" si="10"/>
        <v>910.81081081081084</v>
      </c>
      <c r="AA20" s="59">
        <f t="shared" si="10"/>
        <v>910.81081081081084</v>
      </c>
      <c r="AB20" s="59">
        <f t="shared" si="10"/>
        <v>910.81081081081084</v>
      </c>
      <c r="AC20" s="59">
        <f t="shared" si="10"/>
        <v>910.81081081081084</v>
      </c>
      <c r="AD20" s="59">
        <f t="shared" si="10"/>
        <v>910.81081081081084</v>
      </c>
      <c r="AE20" s="59">
        <f t="shared" si="10"/>
        <v>910.81081081081084</v>
      </c>
      <c r="AF20" s="59">
        <f t="shared" si="10"/>
        <v>910.81081081081084</v>
      </c>
      <c r="AG20" s="59">
        <f t="shared" si="10"/>
        <v>910.81081081081084</v>
      </c>
      <c r="AH20" s="59">
        <f t="shared" si="10"/>
        <v>910.81081081081084</v>
      </c>
      <c r="AI20" s="59">
        <f t="shared" si="10"/>
        <v>910.81081081081084</v>
      </c>
      <c r="AJ20" s="59">
        <f t="shared" si="10"/>
        <v>910.81081081081084</v>
      </c>
      <c r="AK20" s="59">
        <f t="shared" si="10"/>
        <v>910.81081081081084</v>
      </c>
      <c r="AL20" s="59">
        <f t="shared" si="10"/>
        <v>910.81081081081084</v>
      </c>
      <c r="AM20" s="59">
        <f t="shared" si="10"/>
        <v>910.81081081081084</v>
      </c>
      <c r="AN20" s="59">
        <f t="shared" si="10"/>
        <v>910.81081081081084</v>
      </c>
      <c r="AO20" s="59">
        <f t="shared" si="10"/>
        <v>910.81081081081084</v>
      </c>
      <c r="AP20" s="59">
        <f t="shared" si="10"/>
        <v>910.81081081081084</v>
      </c>
      <c r="AQ20" s="59">
        <f t="shared" si="10"/>
        <v>910.81081081081084</v>
      </c>
      <c r="AR20" s="59">
        <f t="shared" si="10"/>
        <v>910.81081081081084</v>
      </c>
      <c r="AS20" s="59">
        <f t="shared" si="10"/>
        <v>910.81081081081084</v>
      </c>
      <c r="AT20" s="59">
        <f t="shared" si="10"/>
        <v>910.81081081081084</v>
      </c>
      <c r="AU20" s="59">
        <f t="shared" ref="AU20:BZ20" si="11">MIN(IF(AU19=0,0,+AU7/$G20)+AT20,AU19)</f>
        <v>910.81081081081084</v>
      </c>
      <c r="AV20" s="59">
        <f t="shared" si="11"/>
        <v>910.81081081081084</v>
      </c>
      <c r="AW20" s="59">
        <f t="shared" si="11"/>
        <v>910.81081081081084</v>
      </c>
      <c r="AX20" s="59">
        <f t="shared" si="11"/>
        <v>910.81081081081084</v>
      </c>
      <c r="AY20" s="59">
        <f t="shared" si="11"/>
        <v>910.81081081081084</v>
      </c>
      <c r="AZ20" s="59">
        <f t="shared" si="11"/>
        <v>414.86486486488775</v>
      </c>
      <c r="BA20" s="59">
        <f t="shared" si="11"/>
        <v>0</v>
      </c>
      <c r="BB20" s="59">
        <f t="shared" si="11"/>
        <v>0</v>
      </c>
      <c r="BC20" s="59">
        <f t="shared" si="11"/>
        <v>0</v>
      </c>
      <c r="BD20" s="59">
        <f t="shared" si="11"/>
        <v>0</v>
      </c>
      <c r="BE20" s="59">
        <f t="shared" si="11"/>
        <v>0</v>
      </c>
      <c r="BF20" s="59">
        <f t="shared" si="11"/>
        <v>0</v>
      </c>
      <c r="BG20" s="59">
        <f t="shared" si="11"/>
        <v>0</v>
      </c>
      <c r="BH20" s="59">
        <f t="shared" si="11"/>
        <v>0</v>
      </c>
      <c r="BI20" s="59">
        <f t="shared" si="11"/>
        <v>0</v>
      </c>
      <c r="BJ20" s="59">
        <f t="shared" si="11"/>
        <v>0</v>
      </c>
      <c r="BK20" s="59">
        <f t="shared" si="11"/>
        <v>0</v>
      </c>
      <c r="BL20" s="59">
        <f t="shared" si="11"/>
        <v>0</v>
      </c>
      <c r="BM20" s="59">
        <f t="shared" si="11"/>
        <v>0</v>
      </c>
      <c r="BN20" s="59">
        <f t="shared" si="11"/>
        <v>0</v>
      </c>
      <c r="BO20" s="59">
        <f t="shared" si="11"/>
        <v>0</v>
      </c>
      <c r="BP20" s="59">
        <f t="shared" si="11"/>
        <v>0</v>
      </c>
      <c r="BQ20" s="59">
        <f t="shared" si="11"/>
        <v>0</v>
      </c>
      <c r="BR20" s="59">
        <f t="shared" si="11"/>
        <v>0</v>
      </c>
      <c r="BS20" s="59">
        <f t="shared" si="11"/>
        <v>0</v>
      </c>
      <c r="BT20" s="59">
        <f t="shared" si="11"/>
        <v>0</v>
      </c>
      <c r="BU20" s="59">
        <f t="shared" si="11"/>
        <v>0</v>
      </c>
      <c r="BV20" s="59">
        <f t="shared" si="11"/>
        <v>0</v>
      </c>
      <c r="BW20" s="59">
        <f t="shared" si="11"/>
        <v>0</v>
      </c>
      <c r="BX20" s="59">
        <f t="shared" si="11"/>
        <v>0</v>
      </c>
      <c r="BY20" s="59">
        <f t="shared" si="11"/>
        <v>0</v>
      </c>
      <c r="BZ20" s="59">
        <f t="shared" si="11"/>
        <v>0</v>
      </c>
      <c r="CA20" s="59">
        <f t="shared" ref="CA20:CP20" si="12">MIN(IF(CA19=0,0,+CA7/$G20)+BZ20,CA19)</f>
        <v>0</v>
      </c>
      <c r="CB20" s="59">
        <f t="shared" si="12"/>
        <v>0</v>
      </c>
      <c r="CC20" s="59">
        <f t="shared" si="12"/>
        <v>0</v>
      </c>
      <c r="CD20" s="59">
        <f t="shared" si="12"/>
        <v>0</v>
      </c>
      <c r="CE20" s="59">
        <f t="shared" si="12"/>
        <v>0</v>
      </c>
      <c r="CF20" s="59">
        <f t="shared" si="12"/>
        <v>0</v>
      </c>
      <c r="CG20" s="59">
        <f t="shared" si="12"/>
        <v>0</v>
      </c>
      <c r="CH20" s="59">
        <f t="shared" si="12"/>
        <v>0</v>
      </c>
      <c r="CI20" s="59">
        <f t="shared" si="12"/>
        <v>0</v>
      </c>
      <c r="CJ20" s="59">
        <f t="shared" si="12"/>
        <v>0</v>
      </c>
      <c r="CK20" s="59">
        <f t="shared" si="12"/>
        <v>0</v>
      </c>
      <c r="CL20" s="59">
        <f t="shared" si="12"/>
        <v>0</v>
      </c>
      <c r="CM20" s="59">
        <f t="shared" si="12"/>
        <v>0</v>
      </c>
      <c r="CN20" s="59">
        <f t="shared" si="12"/>
        <v>0</v>
      </c>
      <c r="CO20" s="59">
        <f t="shared" si="12"/>
        <v>0</v>
      </c>
      <c r="CP20" s="59">
        <f t="shared" si="12"/>
        <v>0</v>
      </c>
    </row>
    <row r="21" spans="2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59">
        <f>+N19-N20</f>
        <v>972.97297297297303</v>
      </c>
      <c r="O21" s="59">
        <f>+O19-O20</f>
        <v>16854.054054054053</v>
      </c>
      <c r="P21" s="59">
        <f t="shared" ref="P21:CA21" si="13">+P19-P20</f>
        <v>32293.243243243243</v>
      </c>
      <c r="Q21" s="59">
        <f t="shared" si="13"/>
        <v>31382.432432432433</v>
      </c>
      <c r="R21" s="59">
        <f t="shared" si="13"/>
        <v>30471.621621621623</v>
      </c>
      <c r="S21" s="59">
        <f t="shared" si="13"/>
        <v>29560.810810810814</v>
      </c>
      <c r="T21" s="59">
        <f t="shared" si="13"/>
        <v>28650.000000000004</v>
      </c>
      <c r="U21" s="59">
        <f t="shared" si="13"/>
        <v>27739.189189189194</v>
      </c>
      <c r="V21" s="59">
        <f t="shared" si="13"/>
        <v>26828.378378378384</v>
      </c>
      <c r="W21" s="59">
        <f t="shared" si="13"/>
        <v>25917.567567567574</v>
      </c>
      <c r="X21" s="59">
        <f t="shared" si="13"/>
        <v>25006.756756756764</v>
      </c>
      <c r="Y21" s="59">
        <f t="shared" si="13"/>
        <v>24095.945945945954</v>
      </c>
      <c r="Z21" s="59">
        <f t="shared" si="13"/>
        <v>23185.135135135144</v>
      </c>
      <c r="AA21" s="59">
        <f t="shared" si="13"/>
        <v>22274.324324324334</v>
      </c>
      <c r="AB21" s="59">
        <f t="shared" si="13"/>
        <v>21363.513513513524</v>
      </c>
      <c r="AC21" s="59">
        <f t="shared" si="13"/>
        <v>20452.702702702714</v>
      </c>
      <c r="AD21" s="59">
        <f t="shared" si="13"/>
        <v>19541.891891891904</v>
      </c>
      <c r="AE21" s="59">
        <f t="shared" si="13"/>
        <v>18631.081081081094</v>
      </c>
      <c r="AF21" s="59">
        <f t="shared" si="13"/>
        <v>17720.270270270285</v>
      </c>
      <c r="AG21" s="59">
        <f t="shared" si="13"/>
        <v>16809.459459459475</v>
      </c>
      <c r="AH21" s="59">
        <f t="shared" si="13"/>
        <v>15898.648648648665</v>
      </c>
      <c r="AI21" s="59">
        <f t="shared" si="13"/>
        <v>14987.837837837855</v>
      </c>
      <c r="AJ21" s="59">
        <f t="shared" si="13"/>
        <v>14077.027027027045</v>
      </c>
      <c r="AK21" s="59">
        <f t="shared" si="13"/>
        <v>13166.216216216235</v>
      </c>
      <c r="AL21" s="59">
        <f t="shared" si="13"/>
        <v>12255.405405405425</v>
      </c>
      <c r="AM21" s="59">
        <f t="shared" si="13"/>
        <v>11344.594594594615</v>
      </c>
      <c r="AN21" s="59">
        <f t="shared" si="13"/>
        <v>10433.783783783805</v>
      </c>
      <c r="AO21" s="59">
        <f t="shared" si="13"/>
        <v>9522.9729729729952</v>
      </c>
      <c r="AP21" s="59">
        <f t="shared" si="13"/>
        <v>8612.1621621621853</v>
      </c>
      <c r="AQ21" s="59">
        <f t="shared" si="13"/>
        <v>7701.3513513513744</v>
      </c>
      <c r="AR21" s="59">
        <f t="shared" si="13"/>
        <v>6790.5405405405636</v>
      </c>
      <c r="AS21" s="59">
        <f t="shared" si="13"/>
        <v>5879.7297297297528</v>
      </c>
      <c r="AT21" s="59">
        <f t="shared" si="13"/>
        <v>4968.9189189189419</v>
      </c>
      <c r="AU21" s="59">
        <f t="shared" si="13"/>
        <v>4058.1081081081311</v>
      </c>
      <c r="AV21" s="59">
        <f t="shared" si="13"/>
        <v>3147.2972972973203</v>
      </c>
      <c r="AW21" s="59">
        <f t="shared" si="13"/>
        <v>2236.4864864865094</v>
      </c>
      <c r="AX21" s="59">
        <f t="shared" si="13"/>
        <v>1325.6756756756986</v>
      </c>
      <c r="AY21" s="59">
        <f t="shared" si="13"/>
        <v>414.86486486488775</v>
      </c>
      <c r="AZ21" s="59">
        <f t="shared" si="13"/>
        <v>0</v>
      </c>
      <c r="BA21" s="59">
        <f t="shared" si="13"/>
        <v>0</v>
      </c>
      <c r="BB21" s="59">
        <f t="shared" si="13"/>
        <v>0</v>
      </c>
      <c r="BC21" s="59">
        <f t="shared" si="13"/>
        <v>0</v>
      </c>
      <c r="BD21" s="59">
        <f t="shared" si="13"/>
        <v>0</v>
      </c>
      <c r="BE21" s="59">
        <f t="shared" si="13"/>
        <v>0</v>
      </c>
      <c r="BF21" s="59">
        <f t="shared" si="13"/>
        <v>0</v>
      </c>
      <c r="BG21" s="59">
        <f t="shared" si="13"/>
        <v>0</v>
      </c>
      <c r="BH21" s="59">
        <f t="shared" si="13"/>
        <v>0</v>
      </c>
      <c r="BI21" s="59">
        <f t="shared" si="13"/>
        <v>0</v>
      </c>
      <c r="BJ21" s="59">
        <f t="shared" si="13"/>
        <v>0</v>
      </c>
      <c r="BK21" s="59">
        <f t="shared" si="13"/>
        <v>0</v>
      </c>
      <c r="BL21" s="59">
        <f t="shared" si="13"/>
        <v>0</v>
      </c>
      <c r="BM21" s="59">
        <f t="shared" si="13"/>
        <v>0</v>
      </c>
      <c r="BN21" s="59">
        <f t="shared" si="13"/>
        <v>0</v>
      </c>
      <c r="BO21" s="59">
        <f t="shared" si="13"/>
        <v>0</v>
      </c>
      <c r="BP21" s="59">
        <f t="shared" si="13"/>
        <v>0</v>
      </c>
      <c r="BQ21" s="59">
        <f t="shared" si="13"/>
        <v>0</v>
      </c>
      <c r="BR21" s="59">
        <f t="shared" si="13"/>
        <v>0</v>
      </c>
      <c r="BS21" s="59">
        <f t="shared" si="13"/>
        <v>0</v>
      </c>
      <c r="BT21" s="59">
        <f t="shared" si="13"/>
        <v>0</v>
      </c>
      <c r="BU21" s="59">
        <f t="shared" si="13"/>
        <v>0</v>
      </c>
      <c r="BV21" s="59">
        <f t="shared" si="13"/>
        <v>0</v>
      </c>
      <c r="BW21" s="59">
        <f t="shared" si="13"/>
        <v>0</v>
      </c>
      <c r="BX21" s="59">
        <f t="shared" si="13"/>
        <v>0</v>
      </c>
      <c r="BY21" s="59">
        <f t="shared" si="13"/>
        <v>0</v>
      </c>
      <c r="BZ21" s="59">
        <f t="shared" si="13"/>
        <v>0</v>
      </c>
      <c r="CA21" s="59">
        <f t="shared" si="13"/>
        <v>0</v>
      </c>
      <c r="CB21" s="59">
        <f t="shared" ref="CB21:CP21" si="14">+CB19-CB20</f>
        <v>0</v>
      </c>
      <c r="CC21" s="59">
        <f t="shared" si="14"/>
        <v>0</v>
      </c>
      <c r="CD21" s="59">
        <f t="shared" si="14"/>
        <v>0</v>
      </c>
      <c r="CE21" s="59">
        <f t="shared" si="14"/>
        <v>0</v>
      </c>
      <c r="CF21" s="59">
        <f t="shared" si="14"/>
        <v>0</v>
      </c>
      <c r="CG21" s="59">
        <f t="shared" si="14"/>
        <v>0</v>
      </c>
      <c r="CH21" s="59">
        <f t="shared" si="14"/>
        <v>0</v>
      </c>
      <c r="CI21" s="59">
        <f t="shared" si="14"/>
        <v>0</v>
      </c>
      <c r="CJ21" s="59">
        <f t="shared" si="14"/>
        <v>0</v>
      </c>
      <c r="CK21" s="59">
        <f t="shared" si="14"/>
        <v>0</v>
      </c>
      <c r="CL21" s="59">
        <f t="shared" si="14"/>
        <v>0</v>
      </c>
      <c r="CM21" s="59">
        <f t="shared" si="14"/>
        <v>0</v>
      </c>
      <c r="CN21" s="59">
        <f t="shared" si="14"/>
        <v>0</v>
      </c>
      <c r="CO21" s="59">
        <f t="shared" si="14"/>
        <v>0</v>
      </c>
      <c r="CP21" s="59">
        <f t="shared" si="14"/>
        <v>0</v>
      </c>
    </row>
    <row r="22" spans="2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59">
        <f>AVERAGE(N19,N21)</f>
        <v>986.48648648648646</v>
      </c>
      <c r="O22" s="59">
        <f>AVERAGE(O19,O21)</f>
        <v>17088.513513513513</v>
      </c>
      <c r="P22" s="59">
        <f t="shared" ref="P22:CA22" si="15">AVERAGE(P19,P21)</f>
        <v>32748.648648648646</v>
      </c>
      <c r="Q22" s="59">
        <f t="shared" si="15"/>
        <v>31837.83783783784</v>
      </c>
      <c r="R22" s="59">
        <f t="shared" si="15"/>
        <v>30927.027027027027</v>
      </c>
      <c r="S22" s="59">
        <f t="shared" si="15"/>
        <v>30016.21621621622</v>
      </c>
      <c r="T22" s="59">
        <f t="shared" si="15"/>
        <v>29105.405405405407</v>
      </c>
      <c r="U22" s="59">
        <f t="shared" si="15"/>
        <v>28194.5945945946</v>
      </c>
      <c r="V22" s="59">
        <f t="shared" si="15"/>
        <v>27283.783783783787</v>
      </c>
      <c r="W22" s="59">
        <f t="shared" si="15"/>
        <v>26372.972972972981</v>
      </c>
      <c r="X22" s="59">
        <f t="shared" si="15"/>
        <v>25462.162162162167</v>
      </c>
      <c r="Y22" s="59">
        <f t="shared" si="15"/>
        <v>24551.351351351361</v>
      </c>
      <c r="Z22" s="59">
        <f t="shared" si="15"/>
        <v>23640.540540540547</v>
      </c>
      <c r="AA22" s="59">
        <f t="shared" si="15"/>
        <v>22729.729729729741</v>
      </c>
      <c r="AB22" s="59">
        <f t="shared" si="15"/>
        <v>21818.918918918927</v>
      </c>
      <c r="AC22" s="59">
        <f t="shared" si="15"/>
        <v>20908.108108108121</v>
      </c>
      <c r="AD22" s="59">
        <f t="shared" si="15"/>
        <v>19997.297297297308</v>
      </c>
      <c r="AE22" s="59">
        <f t="shared" si="15"/>
        <v>19086.486486486501</v>
      </c>
      <c r="AF22" s="59">
        <f t="shared" si="15"/>
        <v>18175.675675675688</v>
      </c>
      <c r="AG22" s="59">
        <f t="shared" si="15"/>
        <v>17264.864864864881</v>
      </c>
      <c r="AH22" s="59">
        <f t="shared" si="15"/>
        <v>16354.05405405407</v>
      </c>
      <c r="AI22" s="59">
        <f t="shared" si="15"/>
        <v>15443.24324324326</v>
      </c>
      <c r="AJ22" s="59">
        <f t="shared" si="15"/>
        <v>14532.43243243245</v>
      </c>
      <c r="AK22" s="59">
        <f t="shared" si="15"/>
        <v>13621.62162162164</v>
      </c>
      <c r="AL22" s="59">
        <f t="shared" si="15"/>
        <v>12710.81081081083</v>
      </c>
      <c r="AM22" s="59">
        <f t="shared" si="15"/>
        <v>11800.00000000002</v>
      </c>
      <c r="AN22" s="59">
        <f t="shared" si="15"/>
        <v>10889.18918918921</v>
      </c>
      <c r="AO22" s="59">
        <f t="shared" si="15"/>
        <v>9978.3783783784002</v>
      </c>
      <c r="AP22" s="59">
        <f t="shared" si="15"/>
        <v>9067.5675675675902</v>
      </c>
      <c r="AQ22" s="59">
        <f t="shared" si="15"/>
        <v>8156.7567567567803</v>
      </c>
      <c r="AR22" s="59">
        <f t="shared" si="15"/>
        <v>7245.9459459459686</v>
      </c>
      <c r="AS22" s="59">
        <f t="shared" si="15"/>
        <v>6335.1351351351586</v>
      </c>
      <c r="AT22" s="59">
        <f t="shared" si="15"/>
        <v>5424.3243243243469</v>
      </c>
      <c r="AU22" s="59">
        <f t="shared" si="15"/>
        <v>4513.513513513537</v>
      </c>
      <c r="AV22" s="59">
        <f t="shared" si="15"/>
        <v>3602.7027027027257</v>
      </c>
      <c r="AW22" s="59">
        <f t="shared" si="15"/>
        <v>2691.8918918919148</v>
      </c>
      <c r="AX22" s="59">
        <f t="shared" si="15"/>
        <v>1781.081081081104</v>
      </c>
      <c r="AY22" s="59">
        <f t="shared" si="15"/>
        <v>870.27027027029317</v>
      </c>
      <c r="AZ22" s="59">
        <f t="shared" si="15"/>
        <v>207.43243243244387</v>
      </c>
      <c r="BA22" s="59">
        <f t="shared" si="15"/>
        <v>0</v>
      </c>
      <c r="BB22" s="59">
        <f t="shared" si="15"/>
        <v>0</v>
      </c>
      <c r="BC22" s="59">
        <f t="shared" si="15"/>
        <v>0</v>
      </c>
      <c r="BD22" s="59">
        <f t="shared" si="15"/>
        <v>0</v>
      </c>
      <c r="BE22" s="59">
        <f t="shared" si="15"/>
        <v>0</v>
      </c>
      <c r="BF22" s="59">
        <f t="shared" si="15"/>
        <v>0</v>
      </c>
      <c r="BG22" s="59">
        <f t="shared" si="15"/>
        <v>0</v>
      </c>
      <c r="BH22" s="59">
        <f t="shared" si="15"/>
        <v>0</v>
      </c>
      <c r="BI22" s="59">
        <f t="shared" si="15"/>
        <v>0</v>
      </c>
      <c r="BJ22" s="59">
        <f t="shared" si="15"/>
        <v>0</v>
      </c>
      <c r="BK22" s="59">
        <f t="shared" si="15"/>
        <v>0</v>
      </c>
      <c r="BL22" s="59">
        <f t="shared" si="15"/>
        <v>0</v>
      </c>
      <c r="BM22" s="59">
        <f t="shared" si="15"/>
        <v>0</v>
      </c>
      <c r="BN22" s="59">
        <f t="shared" si="15"/>
        <v>0</v>
      </c>
      <c r="BO22" s="59">
        <f t="shared" si="15"/>
        <v>0</v>
      </c>
      <c r="BP22" s="59">
        <f t="shared" si="15"/>
        <v>0</v>
      </c>
      <c r="BQ22" s="59">
        <f t="shared" si="15"/>
        <v>0</v>
      </c>
      <c r="BR22" s="59">
        <f t="shared" si="15"/>
        <v>0</v>
      </c>
      <c r="BS22" s="59">
        <f t="shared" si="15"/>
        <v>0</v>
      </c>
      <c r="BT22" s="59">
        <f t="shared" si="15"/>
        <v>0</v>
      </c>
      <c r="BU22" s="59">
        <f t="shared" si="15"/>
        <v>0</v>
      </c>
      <c r="BV22" s="59">
        <f t="shared" si="15"/>
        <v>0</v>
      </c>
      <c r="BW22" s="59">
        <f t="shared" si="15"/>
        <v>0</v>
      </c>
      <c r="BX22" s="59">
        <f t="shared" si="15"/>
        <v>0</v>
      </c>
      <c r="BY22" s="59">
        <f t="shared" si="15"/>
        <v>0</v>
      </c>
      <c r="BZ22" s="59">
        <f t="shared" si="15"/>
        <v>0</v>
      </c>
      <c r="CA22" s="59">
        <f t="shared" si="15"/>
        <v>0</v>
      </c>
      <c r="CB22" s="59">
        <f t="shared" ref="CB22:CP22" si="16">AVERAGE(CB19,CB21)</f>
        <v>0</v>
      </c>
      <c r="CC22" s="59">
        <f t="shared" si="16"/>
        <v>0</v>
      </c>
      <c r="CD22" s="59">
        <f t="shared" si="16"/>
        <v>0</v>
      </c>
      <c r="CE22" s="59">
        <f t="shared" si="16"/>
        <v>0</v>
      </c>
      <c r="CF22" s="59">
        <f t="shared" si="16"/>
        <v>0</v>
      </c>
      <c r="CG22" s="59">
        <f t="shared" si="16"/>
        <v>0</v>
      </c>
      <c r="CH22" s="59">
        <f t="shared" si="16"/>
        <v>0</v>
      </c>
      <c r="CI22" s="59">
        <f t="shared" si="16"/>
        <v>0</v>
      </c>
      <c r="CJ22" s="59">
        <f t="shared" si="16"/>
        <v>0</v>
      </c>
      <c r="CK22" s="59">
        <f t="shared" si="16"/>
        <v>0</v>
      </c>
      <c r="CL22" s="59">
        <f t="shared" si="16"/>
        <v>0</v>
      </c>
      <c r="CM22" s="59">
        <f t="shared" si="16"/>
        <v>0</v>
      </c>
      <c r="CN22" s="59">
        <f t="shared" si="16"/>
        <v>0</v>
      </c>
      <c r="CO22" s="59">
        <f t="shared" si="16"/>
        <v>0</v>
      </c>
      <c r="CP22" s="59">
        <f t="shared" si="16"/>
        <v>0</v>
      </c>
    </row>
    <row r="23" spans="2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65">
        <f>+N22*$G23+N20</f>
        <v>57.805405405405409</v>
      </c>
      <c r="O23" s="65">
        <f>+O22*$G23+O20</f>
        <v>1002.0805405405406</v>
      </c>
      <c r="P23" s="65">
        <f t="shared" ref="P23:CA23" si="17">+P22*$G23+P20</f>
        <v>1932.5686486486486</v>
      </c>
      <c r="Q23" s="65">
        <f t="shared" si="17"/>
        <v>1904.1513513513514</v>
      </c>
      <c r="R23" s="65">
        <f t="shared" si="17"/>
        <v>1875.734054054054</v>
      </c>
      <c r="S23" s="65">
        <f t="shared" si="17"/>
        <v>1847.3167567567568</v>
      </c>
      <c r="T23" s="65">
        <f t="shared" si="17"/>
        <v>1818.8994594594596</v>
      </c>
      <c r="U23" s="65">
        <f t="shared" si="17"/>
        <v>1790.4821621621622</v>
      </c>
      <c r="V23" s="65">
        <f t="shared" si="17"/>
        <v>1762.0648648648648</v>
      </c>
      <c r="W23" s="65">
        <f t="shared" si="17"/>
        <v>1733.6475675675679</v>
      </c>
      <c r="X23" s="65">
        <f t="shared" si="17"/>
        <v>1705.2302702702705</v>
      </c>
      <c r="Y23" s="65">
        <f t="shared" si="17"/>
        <v>1676.8129729729733</v>
      </c>
      <c r="Z23" s="65">
        <f t="shared" si="17"/>
        <v>1648.3956756756759</v>
      </c>
      <c r="AA23" s="65">
        <f t="shared" si="17"/>
        <v>1619.9783783783787</v>
      </c>
      <c r="AB23" s="65">
        <f t="shared" si="17"/>
        <v>1591.5610810810813</v>
      </c>
      <c r="AC23" s="65">
        <f t="shared" si="17"/>
        <v>1563.1437837837843</v>
      </c>
      <c r="AD23" s="65">
        <f t="shared" si="17"/>
        <v>1534.7264864864869</v>
      </c>
      <c r="AE23" s="65">
        <f t="shared" si="17"/>
        <v>1506.3091891891895</v>
      </c>
      <c r="AF23" s="65">
        <f t="shared" si="17"/>
        <v>1477.8918918918921</v>
      </c>
      <c r="AG23" s="65">
        <f t="shared" si="17"/>
        <v>1449.4745945945951</v>
      </c>
      <c r="AH23" s="65">
        <f t="shared" si="17"/>
        <v>1421.0572972972977</v>
      </c>
      <c r="AI23" s="65">
        <f t="shared" si="17"/>
        <v>1392.6400000000006</v>
      </c>
      <c r="AJ23" s="65">
        <f t="shared" si="17"/>
        <v>1364.2227027027034</v>
      </c>
      <c r="AK23" s="65">
        <f t="shared" si="17"/>
        <v>1335.805405405406</v>
      </c>
      <c r="AL23" s="65">
        <f t="shared" si="17"/>
        <v>1307.3881081081088</v>
      </c>
      <c r="AM23" s="65">
        <f t="shared" si="17"/>
        <v>1278.9708108108114</v>
      </c>
      <c r="AN23" s="65">
        <f t="shared" si="17"/>
        <v>1250.5535135135142</v>
      </c>
      <c r="AO23" s="65">
        <f t="shared" si="17"/>
        <v>1222.1362162162168</v>
      </c>
      <c r="AP23" s="65">
        <f t="shared" si="17"/>
        <v>1193.7189189189196</v>
      </c>
      <c r="AQ23" s="65">
        <f t="shared" si="17"/>
        <v>1165.3016216216224</v>
      </c>
      <c r="AR23" s="65">
        <f t="shared" si="17"/>
        <v>1136.884324324325</v>
      </c>
      <c r="AS23" s="65">
        <f t="shared" si="17"/>
        <v>1108.4670270270278</v>
      </c>
      <c r="AT23" s="65">
        <f t="shared" si="17"/>
        <v>1080.0497297297304</v>
      </c>
      <c r="AU23" s="65">
        <f t="shared" si="17"/>
        <v>1051.6324324324332</v>
      </c>
      <c r="AV23" s="65">
        <f t="shared" si="17"/>
        <v>1023.2151351351358</v>
      </c>
      <c r="AW23" s="65">
        <f t="shared" si="17"/>
        <v>994.79783783783853</v>
      </c>
      <c r="AX23" s="65">
        <f t="shared" si="17"/>
        <v>966.38054054054123</v>
      </c>
      <c r="AY23" s="65">
        <f t="shared" si="17"/>
        <v>937.96324324324394</v>
      </c>
      <c r="AZ23" s="65">
        <f t="shared" si="17"/>
        <v>421.33675675678001</v>
      </c>
      <c r="BA23" s="65">
        <f t="shared" si="17"/>
        <v>0</v>
      </c>
      <c r="BB23" s="65">
        <f t="shared" si="17"/>
        <v>0</v>
      </c>
      <c r="BC23" s="65">
        <f t="shared" si="17"/>
        <v>0</v>
      </c>
      <c r="BD23" s="65">
        <f t="shared" si="17"/>
        <v>0</v>
      </c>
      <c r="BE23" s="65">
        <f t="shared" si="17"/>
        <v>0</v>
      </c>
      <c r="BF23" s="65">
        <f t="shared" si="17"/>
        <v>0</v>
      </c>
      <c r="BG23" s="65">
        <f t="shared" si="17"/>
        <v>0</v>
      </c>
      <c r="BH23" s="65">
        <f t="shared" si="17"/>
        <v>0</v>
      </c>
      <c r="BI23" s="65">
        <f t="shared" si="17"/>
        <v>0</v>
      </c>
      <c r="BJ23" s="65">
        <f t="shared" si="17"/>
        <v>0</v>
      </c>
      <c r="BK23" s="65">
        <f t="shared" si="17"/>
        <v>0</v>
      </c>
      <c r="BL23" s="65">
        <f t="shared" si="17"/>
        <v>0</v>
      </c>
      <c r="BM23" s="65">
        <f t="shared" si="17"/>
        <v>0</v>
      </c>
      <c r="BN23" s="65">
        <f t="shared" si="17"/>
        <v>0</v>
      </c>
      <c r="BO23" s="65">
        <f t="shared" si="17"/>
        <v>0</v>
      </c>
      <c r="BP23" s="65">
        <f t="shared" si="17"/>
        <v>0</v>
      </c>
      <c r="BQ23" s="65">
        <f t="shared" si="17"/>
        <v>0</v>
      </c>
      <c r="BR23" s="65">
        <f t="shared" si="17"/>
        <v>0</v>
      </c>
      <c r="BS23" s="65">
        <f t="shared" si="17"/>
        <v>0</v>
      </c>
      <c r="BT23" s="65">
        <f t="shared" si="17"/>
        <v>0</v>
      </c>
      <c r="BU23" s="65">
        <f t="shared" si="17"/>
        <v>0</v>
      </c>
      <c r="BV23" s="65">
        <f t="shared" si="17"/>
        <v>0</v>
      </c>
      <c r="BW23" s="65">
        <f t="shared" si="17"/>
        <v>0</v>
      </c>
      <c r="BX23" s="65">
        <f t="shared" si="17"/>
        <v>0</v>
      </c>
      <c r="BY23" s="65">
        <f t="shared" si="17"/>
        <v>0</v>
      </c>
      <c r="BZ23" s="65">
        <f t="shared" si="17"/>
        <v>0</v>
      </c>
      <c r="CA23" s="65">
        <f t="shared" si="17"/>
        <v>0</v>
      </c>
      <c r="CB23" s="65">
        <f t="shared" ref="CB23:CP23" si="18">+CB22*$G23+CB20</f>
        <v>0</v>
      </c>
      <c r="CC23" s="65">
        <f t="shared" si="18"/>
        <v>0</v>
      </c>
      <c r="CD23" s="65">
        <f t="shared" si="18"/>
        <v>0</v>
      </c>
      <c r="CE23" s="65">
        <f t="shared" si="18"/>
        <v>0</v>
      </c>
      <c r="CF23" s="65">
        <f t="shared" si="18"/>
        <v>0</v>
      </c>
      <c r="CG23" s="65">
        <f t="shared" si="18"/>
        <v>0</v>
      </c>
      <c r="CH23" s="65">
        <f t="shared" si="18"/>
        <v>0</v>
      </c>
      <c r="CI23" s="65">
        <f t="shared" si="18"/>
        <v>0</v>
      </c>
      <c r="CJ23" s="65">
        <f t="shared" si="18"/>
        <v>0</v>
      </c>
      <c r="CK23" s="65">
        <f t="shared" si="18"/>
        <v>0</v>
      </c>
      <c r="CL23" s="65">
        <f t="shared" si="18"/>
        <v>0</v>
      </c>
      <c r="CM23" s="65">
        <f t="shared" si="18"/>
        <v>0</v>
      </c>
      <c r="CN23" s="65">
        <f t="shared" si="18"/>
        <v>0</v>
      </c>
      <c r="CO23" s="65">
        <f t="shared" si="18"/>
        <v>0</v>
      </c>
      <c r="CP23" s="65">
        <f t="shared" si="18"/>
        <v>0</v>
      </c>
    </row>
    <row r="26" spans="2:94" ht="15" thickBot="1" x14ac:dyDescent="0.25"/>
    <row r="27" spans="2:94" ht="48.6" customHeight="1" thickBot="1" x14ac:dyDescent="0.25">
      <c r="B27" s="153" t="s">
        <v>5</v>
      </c>
      <c r="C27" s="154"/>
      <c r="D27" s="11"/>
      <c r="E27" s="11"/>
      <c r="F27" s="11"/>
      <c r="G27" s="11"/>
      <c r="H27" s="11"/>
      <c r="I27" s="11"/>
      <c r="J27" s="11"/>
      <c r="K27" s="11"/>
    </row>
    <row r="28" spans="2:94" ht="129.75" thickBot="1" x14ac:dyDescent="0.25">
      <c r="B28" s="12" t="s">
        <v>6</v>
      </c>
      <c r="C28" s="13" t="s">
        <v>7</v>
      </c>
      <c r="D28" s="14" t="s">
        <v>8</v>
      </c>
      <c r="E28" s="14" t="s">
        <v>9</v>
      </c>
      <c r="F28" s="14" t="s">
        <v>10</v>
      </c>
      <c r="G28" s="14" t="s">
        <v>11</v>
      </c>
      <c r="H28" s="15" t="s">
        <v>12</v>
      </c>
      <c r="I28" s="16" t="s">
        <v>13</v>
      </c>
      <c r="J28" s="17" t="s">
        <v>14</v>
      </c>
      <c r="K28" s="17" t="s">
        <v>15</v>
      </c>
      <c r="L28" s="17" t="s">
        <v>16</v>
      </c>
      <c r="M28" s="17" t="s">
        <v>17</v>
      </c>
      <c r="N28" s="17" t="s">
        <v>18</v>
      </c>
      <c r="O28" s="75" t="s">
        <v>19</v>
      </c>
      <c r="P28" s="17" t="s">
        <v>20</v>
      </c>
      <c r="Q28" s="17" t="s">
        <v>21</v>
      </c>
      <c r="R28" s="17" t="s">
        <v>22</v>
      </c>
      <c r="S28" s="17" t="s">
        <v>23</v>
      </c>
      <c r="T28" s="17" t="s">
        <v>24</v>
      </c>
      <c r="U28" s="17" t="s">
        <v>25</v>
      </c>
      <c r="V28" s="17" t="s">
        <v>26</v>
      </c>
      <c r="W28" s="17" t="s">
        <v>27</v>
      </c>
      <c r="X28" s="17" t="s">
        <v>28</v>
      </c>
      <c r="Y28" s="17" t="s">
        <v>29</v>
      </c>
      <c r="Z28" s="17" t="s">
        <v>30</v>
      </c>
      <c r="AA28" s="17" t="s">
        <v>31</v>
      </c>
      <c r="AB28" s="17" t="s">
        <v>32</v>
      </c>
      <c r="AC28" s="17" t="s">
        <v>33</v>
      </c>
      <c r="AD28" s="17" t="s">
        <v>34</v>
      </c>
      <c r="AE28" s="17" t="s">
        <v>35</v>
      </c>
      <c r="AF28" s="17" t="s">
        <v>36</v>
      </c>
      <c r="AG28" s="17" t="s">
        <v>37</v>
      </c>
      <c r="AH28" s="17" t="s">
        <v>38</v>
      </c>
      <c r="AI28" s="17" t="s">
        <v>39</v>
      </c>
      <c r="AJ28" s="17" t="s">
        <v>40</v>
      </c>
      <c r="AK28" s="17" t="s">
        <v>41</v>
      </c>
      <c r="AL28" s="17" t="s">
        <v>42</v>
      </c>
      <c r="AM28" s="17" t="s">
        <v>43</v>
      </c>
      <c r="AN28" s="17" t="s">
        <v>44</v>
      </c>
      <c r="AO28" s="17" t="s">
        <v>45</v>
      </c>
      <c r="AP28" s="17" t="s">
        <v>46</v>
      </c>
      <c r="AQ28" s="17" t="s">
        <v>47</v>
      </c>
      <c r="AR28" s="17" t="s">
        <v>48</v>
      </c>
      <c r="AS28" s="17" t="s">
        <v>49</v>
      </c>
      <c r="AT28" s="17" t="s">
        <v>50</v>
      </c>
      <c r="AU28" s="17" t="s">
        <v>51</v>
      </c>
      <c r="AV28" s="17" t="s">
        <v>52</v>
      </c>
      <c r="AW28" s="17" t="s">
        <v>53</v>
      </c>
      <c r="AX28" s="17" t="s">
        <v>54</v>
      </c>
      <c r="AY28" s="17" t="s">
        <v>55</v>
      </c>
      <c r="AZ28" s="17" t="s">
        <v>56</v>
      </c>
      <c r="BA28" s="17" t="s">
        <v>57</v>
      </c>
      <c r="BB28" s="17" t="s">
        <v>58</v>
      </c>
      <c r="BC28" s="17" t="s">
        <v>59</v>
      </c>
      <c r="BD28" s="17" t="s">
        <v>60</v>
      </c>
      <c r="BE28" s="17" t="s">
        <v>61</v>
      </c>
      <c r="BF28" s="17" t="s">
        <v>62</v>
      </c>
      <c r="BG28" s="17" t="s">
        <v>63</v>
      </c>
      <c r="BH28" s="17" t="s">
        <v>64</v>
      </c>
      <c r="BI28" s="17" t="s">
        <v>65</v>
      </c>
      <c r="BJ28" s="17" t="s">
        <v>66</v>
      </c>
      <c r="BK28" s="17" t="s">
        <v>67</v>
      </c>
      <c r="BL28" s="17" t="s">
        <v>68</v>
      </c>
      <c r="BM28" s="17" t="s">
        <v>69</v>
      </c>
      <c r="BN28" s="17" t="s">
        <v>70</v>
      </c>
      <c r="BO28" s="17" t="s">
        <v>71</v>
      </c>
      <c r="BP28" s="17" t="s">
        <v>72</v>
      </c>
      <c r="BQ28" s="17" t="s">
        <v>73</v>
      </c>
      <c r="BR28" s="17" t="s">
        <v>74</v>
      </c>
      <c r="BS28" s="17" t="s">
        <v>75</v>
      </c>
      <c r="BT28" s="17" t="s">
        <v>76</v>
      </c>
      <c r="BU28" s="17" t="s">
        <v>77</v>
      </c>
      <c r="BV28" s="17" t="s">
        <v>78</v>
      </c>
      <c r="BW28" s="17" t="s">
        <v>79</v>
      </c>
      <c r="BX28" s="17" t="s">
        <v>80</v>
      </c>
      <c r="BY28" s="17" t="s">
        <v>81</v>
      </c>
      <c r="BZ28" s="17" t="s">
        <v>82</v>
      </c>
      <c r="CA28" s="17" t="s">
        <v>83</v>
      </c>
      <c r="CB28" s="17" t="s">
        <v>84</v>
      </c>
      <c r="CC28" s="17" t="s">
        <v>85</v>
      </c>
      <c r="CD28" s="17" t="s">
        <v>86</v>
      </c>
      <c r="CE28" s="17" t="s">
        <v>87</v>
      </c>
      <c r="CF28" s="17" t="s">
        <v>88</v>
      </c>
      <c r="CG28" s="17" t="s">
        <v>89</v>
      </c>
      <c r="CH28" s="17" t="s">
        <v>90</v>
      </c>
      <c r="CI28" s="17" t="s">
        <v>91</v>
      </c>
      <c r="CJ28" s="17" t="s">
        <v>92</v>
      </c>
      <c r="CK28" s="17" t="s">
        <v>93</v>
      </c>
      <c r="CL28" s="17" t="s">
        <v>94</v>
      </c>
      <c r="CM28" s="17" t="s">
        <v>95</v>
      </c>
      <c r="CN28" s="17" t="s">
        <v>96</v>
      </c>
      <c r="CO28" s="17" t="s">
        <v>97</v>
      </c>
      <c r="CP28" s="18" t="s">
        <v>98</v>
      </c>
    </row>
    <row r="29" spans="2:94" ht="18" x14ac:dyDescent="0.2">
      <c r="B29" s="155" t="s">
        <v>99</v>
      </c>
      <c r="C29" s="28" t="s">
        <v>121</v>
      </c>
      <c r="D29" s="28" t="s">
        <v>122</v>
      </c>
      <c r="E29" s="19" t="s">
        <v>100</v>
      </c>
      <c r="F29" s="20"/>
      <c r="G29" s="21">
        <v>37</v>
      </c>
      <c r="H29" s="22" t="s">
        <v>101</v>
      </c>
      <c r="I29" s="23"/>
      <c r="J29" s="24"/>
      <c r="K29" s="24"/>
      <c r="L29" s="24"/>
      <c r="M29" s="24"/>
      <c r="N29" s="76">
        <v>1000</v>
      </c>
      <c r="O29" s="33"/>
      <c r="P29" s="33"/>
      <c r="Q29" s="33"/>
      <c r="R29" s="33"/>
      <c r="S29" s="76">
        <v>16350</v>
      </c>
      <c r="T29" s="76">
        <v>16350</v>
      </c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7"/>
    </row>
    <row r="30" spans="2:94" ht="15" x14ac:dyDescent="0.2">
      <c r="B30" s="156"/>
      <c r="C30" s="28" t="s">
        <v>121</v>
      </c>
      <c r="D30" s="28" t="s">
        <v>122</v>
      </c>
      <c r="E30" s="28" t="s">
        <v>102</v>
      </c>
      <c r="F30" s="29"/>
      <c r="G30" s="29"/>
      <c r="H30" s="30" t="s">
        <v>103</v>
      </c>
      <c r="I30" s="31"/>
      <c r="J30" s="32"/>
      <c r="K30" s="32"/>
      <c r="L30" s="32"/>
      <c r="M30" s="32"/>
      <c r="N30" s="33"/>
      <c r="O30" s="33"/>
      <c r="P30" s="33"/>
      <c r="Q30" s="33"/>
      <c r="R30" s="33"/>
      <c r="S30" s="33"/>
      <c r="T30" s="33"/>
      <c r="U30" s="77">
        <v>1440</v>
      </c>
      <c r="V30" s="77">
        <v>1440</v>
      </c>
      <c r="W30" s="77">
        <v>1440</v>
      </c>
      <c r="X30" s="77">
        <v>1440</v>
      </c>
      <c r="Y30" s="77">
        <v>1440</v>
      </c>
      <c r="Z30" s="77">
        <v>1440</v>
      </c>
      <c r="AA30" s="77">
        <v>1440</v>
      </c>
      <c r="AB30" s="77">
        <v>1440</v>
      </c>
      <c r="AC30" s="77">
        <v>1440</v>
      </c>
      <c r="AD30" s="77">
        <v>1440</v>
      </c>
      <c r="AE30" s="77">
        <v>1440</v>
      </c>
      <c r="AF30" s="77">
        <v>1440</v>
      </c>
      <c r="AG30" s="77">
        <v>1440</v>
      </c>
      <c r="AH30" s="77">
        <v>1440</v>
      </c>
      <c r="AI30" s="77">
        <v>1440</v>
      </c>
      <c r="AJ30" s="77">
        <v>1440</v>
      </c>
      <c r="AK30" s="77">
        <v>1440</v>
      </c>
      <c r="AL30" s="77">
        <v>1440</v>
      </c>
      <c r="AM30" s="77">
        <v>1440</v>
      </c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4"/>
    </row>
    <row r="31" spans="2:94" ht="15" x14ac:dyDescent="0.2">
      <c r="B31" s="156"/>
      <c r="C31" s="28" t="s">
        <v>121</v>
      </c>
      <c r="D31" s="28" t="s">
        <v>122</v>
      </c>
      <c r="E31" s="28" t="s">
        <v>104</v>
      </c>
      <c r="F31" s="67"/>
      <c r="G31" s="29"/>
      <c r="H31" s="30" t="s">
        <v>103</v>
      </c>
      <c r="I31" s="31"/>
      <c r="J31" s="32"/>
      <c r="K31" s="32"/>
      <c r="L31" s="32"/>
      <c r="M31" s="32"/>
      <c r="N31" s="35">
        <f>+N45</f>
        <v>57.805405405405409</v>
      </c>
      <c r="O31" s="35">
        <f t="shared" ref="O31:BZ31" si="19">+O45</f>
        <v>56.962162162162166</v>
      </c>
      <c r="P31" s="35">
        <f t="shared" si="19"/>
        <v>56.118918918918922</v>
      </c>
      <c r="Q31" s="35">
        <f t="shared" si="19"/>
        <v>55.275675675675686</v>
      </c>
      <c r="R31" s="35">
        <f t="shared" si="19"/>
        <v>54.432432432432435</v>
      </c>
      <c r="S31" s="35">
        <f t="shared" si="19"/>
        <v>998.70756756756759</v>
      </c>
      <c r="T31" s="35">
        <f t="shared" si="19"/>
        <v>1929.1956756756756</v>
      </c>
      <c r="U31" s="35">
        <f t="shared" si="19"/>
        <v>1900.7783783783784</v>
      </c>
      <c r="V31" s="35">
        <f t="shared" si="19"/>
        <v>1872.361081081081</v>
      </c>
      <c r="W31" s="35">
        <f t="shared" si="19"/>
        <v>1843.9437837837841</v>
      </c>
      <c r="X31" s="35">
        <f t="shared" si="19"/>
        <v>1815.5264864864866</v>
      </c>
      <c r="Y31" s="35">
        <f t="shared" si="19"/>
        <v>1787.1091891891892</v>
      </c>
      <c r="Z31" s="35">
        <f t="shared" si="19"/>
        <v>1758.6918918918921</v>
      </c>
      <c r="AA31" s="35">
        <f t="shared" si="19"/>
        <v>1730.2745945945949</v>
      </c>
      <c r="AB31" s="35">
        <f t="shared" si="19"/>
        <v>1701.8572972972975</v>
      </c>
      <c r="AC31" s="35">
        <f t="shared" si="19"/>
        <v>1673.4400000000003</v>
      </c>
      <c r="AD31" s="35">
        <f t="shared" si="19"/>
        <v>1645.0227027027031</v>
      </c>
      <c r="AE31" s="35">
        <f t="shared" si="19"/>
        <v>1616.6054054054057</v>
      </c>
      <c r="AF31" s="35">
        <f t="shared" si="19"/>
        <v>1588.1881081081083</v>
      </c>
      <c r="AG31" s="35">
        <f t="shared" si="19"/>
        <v>1559.7708108108113</v>
      </c>
      <c r="AH31" s="35">
        <f t="shared" si="19"/>
        <v>1531.3535135135139</v>
      </c>
      <c r="AI31" s="35">
        <f t="shared" si="19"/>
        <v>1502.9362162162167</v>
      </c>
      <c r="AJ31" s="35">
        <f t="shared" si="19"/>
        <v>1474.5189189189193</v>
      </c>
      <c r="AK31" s="35">
        <f t="shared" si="19"/>
        <v>1446.1016216216221</v>
      </c>
      <c r="AL31" s="35">
        <f t="shared" si="19"/>
        <v>1417.6843243243247</v>
      </c>
      <c r="AM31" s="35">
        <f t="shared" si="19"/>
        <v>1389.2670270270276</v>
      </c>
      <c r="AN31" s="35">
        <f t="shared" si="19"/>
        <v>1360.8497297297304</v>
      </c>
      <c r="AO31" s="35">
        <f t="shared" si="19"/>
        <v>1332.432432432433</v>
      </c>
      <c r="AP31" s="35">
        <f t="shared" si="19"/>
        <v>1304.0151351351358</v>
      </c>
      <c r="AQ31" s="35">
        <f t="shared" si="19"/>
        <v>1275.5978378378386</v>
      </c>
      <c r="AR31" s="35">
        <f t="shared" si="19"/>
        <v>1247.1805405405412</v>
      </c>
      <c r="AS31" s="35">
        <f t="shared" si="19"/>
        <v>1218.763243243244</v>
      </c>
      <c r="AT31" s="35">
        <f t="shared" si="19"/>
        <v>1190.3459459459468</v>
      </c>
      <c r="AU31" s="35">
        <f t="shared" si="19"/>
        <v>1161.9286486486494</v>
      </c>
      <c r="AV31" s="35">
        <f t="shared" si="19"/>
        <v>1133.511351351352</v>
      </c>
      <c r="AW31" s="35">
        <f t="shared" si="19"/>
        <v>1105.0940540540548</v>
      </c>
      <c r="AX31" s="35">
        <f t="shared" si="19"/>
        <v>1076.6767567567576</v>
      </c>
      <c r="AY31" s="35">
        <f t="shared" si="19"/>
        <v>1048.2594594594602</v>
      </c>
      <c r="AZ31" s="35">
        <f t="shared" si="19"/>
        <v>1019.8421621621629</v>
      </c>
      <c r="BA31" s="35">
        <f t="shared" si="19"/>
        <v>991.42486486486564</v>
      </c>
      <c r="BB31" s="35">
        <f t="shared" si="19"/>
        <v>963.00756756756834</v>
      </c>
      <c r="BC31" s="35">
        <f t="shared" si="19"/>
        <v>934.59027027027105</v>
      </c>
      <c r="BD31" s="35">
        <f t="shared" si="19"/>
        <v>311.54216216218703</v>
      </c>
      <c r="BE31" s="35">
        <f t="shared" si="19"/>
        <v>0</v>
      </c>
      <c r="BF31" s="35">
        <f t="shared" si="19"/>
        <v>0</v>
      </c>
      <c r="BG31" s="35">
        <f t="shared" si="19"/>
        <v>0</v>
      </c>
      <c r="BH31" s="35">
        <f t="shared" si="19"/>
        <v>0</v>
      </c>
      <c r="BI31" s="35">
        <f t="shared" si="19"/>
        <v>0</v>
      </c>
      <c r="BJ31" s="35">
        <f t="shared" si="19"/>
        <v>0</v>
      </c>
      <c r="BK31" s="35">
        <f t="shared" si="19"/>
        <v>0</v>
      </c>
      <c r="BL31" s="35">
        <f t="shared" si="19"/>
        <v>0</v>
      </c>
      <c r="BM31" s="35">
        <f t="shared" si="19"/>
        <v>0</v>
      </c>
      <c r="BN31" s="35">
        <f t="shared" si="19"/>
        <v>0</v>
      </c>
      <c r="BO31" s="35">
        <f t="shared" si="19"/>
        <v>0</v>
      </c>
      <c r="BP31" s="35">
        <f t="shared" si="19"/>
        <v>0</v>
      </c>
      <c r="BQ31" s="35">
        <f t="shared" si="19"/>
        <v>0</v>
      </c>
      <c r="BR31" s="35">
        <f t="shared" si="19"/>
        <v>0</v>
      </c>
      <c r="BS31" s="35">
        <f t="shared" si="19"/>
        <v>0</v>
      </c>
      <c r="BT31" s="35">
        <f t="shared" si="19"/>
        <v>0</v>
      </c>
      <c r="BU31" s="35">
        <f t="shared" si="19"/>
        <v>0</v>
      </c>
      <c r="BV31" s="35">
        <f t="shared" si="19"/>
        <v>0</v>
      </c>
      <c r="BW31" s="35">
        <f t="shared" si="19"/>
        <v>0</v>
      </c>
      <c r="BX31" s="35">
        <f t="shared" si="19"/>
        <v>0</v>
      </c>
      <c r="BY31" s="35">
        <f t="shared" si="19"/>
        <v>0</v>
      </c>
      <c r="BZ31" s="35">
        <f t="shared" si="19"/>
        <v>0</v>
      </c>
      <c r="CA31" s="35">
        <f t="shared" ref="CA31:CP31" si="20">+CA45</f>
        <v>0</v>
      </c>
      <c r="CB31" s="35">
        <f t="shared" si="20"/>
        <v>0</v>
      </c>
      <c r="CC31" s="35">
        <f t="shared" si="20"/>
        <v>0</v>
      </c>
      <c r="CD31" s="35">
        <f t="shared" si="20"/>
        <v>0</v>
      </c>
      <c r="CE31" s="35">
        <f t="shared" si="20"/>
        <v>0</v>
      </c>
      <c r="CF31" s="35">
        <f t="shared" si="20"/>
        <v>0</v>
      </c>
      <c r="CG31" s="35">
        <f t="shared" si="20"/>
        <v>0</v>
      </c>
      <c r="CH31" s="35">
        <f t="shared" si="20"/>
        <v>0</v>
      </c>
      <c r="CI31" s="35">
        <f t="shared" si="20"/>
        <v>0</v>
      </c>
      <c r="CJ31" s="35">
        <f t="shared" si="20"/>
        <v>0</v>
      </c>
      <c r="CK31" s="35">
        <f t="shared" si="20"/>
        <v>0</v>
      </c>
      <c r="CL31" s="35">
        <f t="shared" si="20"/>
        <v>0</v>
      </c>
      <c r="CM31" s="35">
        <f t="shared" si="20"/>
        <v>0</v>
      </c>
      <c r="CN31" s="35">
        <f t="shared" si="20"/>
        <v>0</v>
      </c>
      <c r="CO31" s="35">
        <f t="shared" si="20"/>
        <v>0</v>
      </c>
      <c r="CP31" s="35">
        <f t="shared" si="20"/>
        <v>0</v>
      </c>
    </row>
    <row r="32" spans="2:94" ht="18" x14ac:dyDescent="0.25">
      <c r="B32" s="156"/>
      <c r="C32" s="28" t="s">
        <v>121</v>
      </c>
      <c r="D32" s="28" t="s">
        <v>122</v>
      </c>
      <c r="E32" s="28" t="s">
        <v>105</v>
      </c>
      <c r="F32" s="36">
        <v>3.5000000000000003E-2</v>
      </c>
      <c r="G32" s="29"/>
      <c r="H32" s="30" t="s">
        <v>103</v>
      </c>
      <c r="I32" s="31"/>
      <c r="J32" s="32"/>
      <c r="K32" s="32"/>
      <c r="L32" s="32"/>
      <c r="M32" s="32"/>
      <c r="N32" s="37">
        <f>+$F32</f>
        <v>3.5000000000000003E-2</v>
      </c>
      <c r="O32" s="38">
        <f>N32</f>
        <v>3.5000000000000003E-2</v>
      </c>
      <c r="P32" s="38">
        <f>O32</f>
        <v>3.5000000000000003E-2</v>
      </c>
      <c r="Q32" s="38">
        <f t="shared" ref="Q32" si="21">P32</f>
        <v>3.5000000000000003E-2</v>
      </c>
      <c r="R32" s="38">
        <f t="shared" ref="R32" si="22">Q32</f>
        <v>3.5000000000000003E-2</v>
      </c>
      <c r="S32" s="38">
        <f t="shared" ref="S32" si="23">R32</f>
        <v>3.5000000000000003E-2</v>
      </c>
      <c r="T32" s="38">
        <f t="shared" ref="T32" si="24">S32</f>
        <v>3.5000000000000003E-2</v>
      </c>
      <c r="U32" s="38">
        <f t="shared" ref="U32" si="25">T32</f>
        <v>3.5000000000000003E-2</v>
      </c>
      <c r="V32" s="38">
        <f t="shared" ref="V32" si="26">U32</f>
        <v>3.5000000000000003E-2</v>
      </c>
      <c r="W32" s="38">
        <f t="shared" ref="W32" si="27">V32</f>
        <v>3.5000000000000003E-2</v>
      </c>
      <c r="X32" s="38">
        <f t="shared" ref="X32" si="28">W32</f>
        <v>3.5000000000000003E-2</v>
      </c>
      <c r="Y32" s="38">
        <f t="shared" ref="Y32" si="29">X32</f>
        <v>3.5000000000000003E-2</v>
      </c>
      <c r="Z32" s="38">
        <f t="shared" ref="Z32" si="30">Y32</f>
        <v>3.5000000000000003E-2</v>
      </c>
      <c r="AA32" s="38">
        <f t="shared" ref="AA32" si="31">Z32</f>
        <v>3.5000000000000003E-2</v>
      </c>
      <c r="AB32" s="38">
        <f t="shared" ref="AB32" si="32">AA32</f>
        <v>3.5000000000000003E-2</v>
      </c>
      <c r="AC32" s="38">
        <f t="shared" ref="AC32" si="33">AB32</f>
        <v>3.5000000000000003E-2</v>
      </c>
      <c r="AD32" s="38">
        <f t="shared" ref="AD32" si="34">AC32</f>
        <v>3.5000000000000003E-2</v>
      </c>
      <c r="AE32" s="38">
        <f t="shared" ref="AE32" si="35">AD32</f>
        <v>3.5000000000000003E-2</v>
      </c>
      <c r="AF32" s="38">
        <f t="shared" ref="AF32" si="36">AE32</f>
        <v>3.5000000000000003E-2</v>
      </c>
      <c r="AG32" s="38">
        <f t="shared" ref="AG32" si="37">AF32</f>
        <v>3.5000000000000003E-2</v>
      </c>
      <c r="AH32" s="38">
        <f t="shared" ref="AH32" si="38">AG32</f>
        <v>3.5000000000000003E-2</v>
      </c>
      <c r="AI32" s="38">
        <f t="shared" ref="AI32" si="39">AH32</f>
        <v>3.5000000000000003E-2</v>
      </c>
      <c r="AJ32" s="38">
        <f t="shared" ref="AJ32" si="40">AI32</f>
        <v>3.5000000000000003E-2</v>
      </c>
      <c r="AK32" s="38">
        <f t="shared" ref="AK32" si="41">AJ32</f>
        <v>3.5000000000000003E-2</v>
      </c>
      <c r="AL32" s="38">
        <f t="shared" ref="AL32" si="42">AK32</f>
        <v>3.5000000000000003E-2</v>
      </c>
      <c r="AM32" s="38">
        <f t="shared" ref="AM32" si="43">AL32</f>
        <v>3.5000000000000003E-2</v>
      </c>
      <c r="AN32" s="38">
        <f t="shared" ref="AN32" si="44">AM32</f>
        <v>3.5000000000000003E-2</v>
      </c>
      <c r="AO32" s="38">
        <f t="shared" ref="AO32" si="45">AN32</f>
        <v>3.5000000000000003E-2</v>
      </c>
      <c r="AP32" s="38">
        <f t="shared" ref="AP32" si="46">AO32</f>
        <v>3.5000000000000003E-2</v>
      </c>
      <c r="AQ32" s="38">
        <f t="shared" ref="AQ32" si="47">AP32</f>
        <v>3.5000000000000003E-2</v>
      </c>
      <c r="AR32" s="38">
        <f t="shared" ref="AR32" si="48">AQ32</f>
        <v>3.5000000000000003E-2</v>
      </c>
      <c r="AS32" s="37">
        <v>0.03</v>
      </c>
      <c r="AT32" s="38">
        <f>+AS32</f>
        <v>0.03</v>
      </c>
      <c r="AU32" s="38">
        <f t="shared" ref="AU32" si="49">+AT32</f>
        <v>0.03</v>
      </c>
      <c r="AV32" s="38">
        <f t="shared" ref="AV32" si="50">+AU32</f>
        <v>0.03</v>
      </c>
      <c r="AW32" s="38">
        <f t="shared" ref="AW32" si="51">+AV32</f>
        <v>0.03</v>
      </c>
      <c r="AX32" s="38">
        <f t="shared" ref="AX32" si="52">+AW32</f>
        <v>0.03</v>
      </c>
      <c r="AY32" s="38">
        <f t="shared" ref="AY32" si="53">+AX32</f>
        <v>0.03</v>
      </c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7"/>
      <c r="CM32" s="38"/>
      <c r="CN32" s="38"/>
      <c r="CO32" s="38"/>
      <c r="CP32" s="38"/>
    </row>
    <row r="33" spans="2:94" ht="15" x14ac:dyDescent="0.2">
      <c r="B33" s="156"/>
      <c r="C33" s="28" t="s">
        <v>121</v>
      </c>
      <c r="D33" s="28" t="s">
        <v>122</v>
      </c>
      <c r="E33" s="28" t="s">
        <v>106</v>
      </c>
      <c r="F33" s="29"/>
      <c r="G33" s="29"/>
      <c r="H33" s="30" t="s">
        <v>103</v>
      </c>
      <c r="I33" s="31"/>
      <c r="J33" s="32"/>
      <c r="K33" s="32"/>
      <c r="L33" s="32"/>
      <c r="M33" s="32"/>
      <c r="N33" s="39">
        <f>1/(1+N32)</f>
        <v>0.96618357487922713</v>
      </c>
      <c r="O33" s="39">
        <f>1/(1+O32)*N33</f>
        <v>0.93351070036640305</v>
      </c>
      <c r="P33" s="39">
        <f t="shared" ref="P33" si="54">1/(1+P32)*O33</f>
        <v>0.90194270566802237</v>
      </c>
      <c r="Q33" s="39">
        <f t="shared" ref="Q33" si="55">1/(1+Q32)*P33</f>
        <v>0.87144222769857238</v>
      </c>
      <c r="R33" s="39">
        <f t="shared" ref="R33" si="56">1/(1+R32)*Q33</f>
        <v>0.84197316685852408</v>
      </c>
      <c r="S33" s="39">
        <f t="shared" ref="S33" si="57">1/(1+S32)*R33</f>
        <v>0.81350064430775282</v>
      </c>
      <c r="T33" s="39">
        <f t="shared" ref="T33" si="58">1/(1+T32)*S33</f>
        <v>0.78599096068381924</v>
      </c>
      <c r="U33" s="39">
        <f t="shared" ref="U33" si="59">1/(1+U32)*T33</f>
        <v>0.75941155621625056</v>
      </c>
      <c r="V33" s="39">
        <f t="shared" ref="V33" si="60">1/(1+V32)*U33</f>
        <v>0.73373097218961414</v>
      </c>
      <c r="W33" s="39">
        <f t="shared" ref="W33" si="61">1/(1+W32)*V33</f>
        <v>0.70891881370977217</v>
      </c>
      <c r="X33" s="39">
        <f t="shared" ref="X33" si="62">1/(1+X32)*W33</f>
        <v>0.68494571372924851</v>
      </c>
      <c r="Y33" s="39">
        <f t="shared" ref="Y33" si="63">1/(1+Y32)*X33</f>
        <v>0.66178329828912907</v>
      </c>
      <c r="Z33" s="39">
        <f t="shared" ref="Z33" si="64">1/(1+Z32)*Y33</f>
        <v>0.63940415293635666</v>
      </c>
      <c r="AA33" s="39">
        <f t="shared" ref="AA33" si="65">1/(1+AA32)*Z33</f>
        <v>0.61778179027667313</v>
      </c>
      <c r="AB33" s="39">
        <f t="shared" ref="AB33" si="66">1/(1+AB32)*AA33</f>
        <v>0.59689061862480497</v>
      </c>
      <c r="AC33" s="39">
        <f t="shared" ref="AC33" si="67">1/(1+AC32)*AB33</f>
        <v>0.57670591171478747</v>
      </c>
      <c r="AD33" s="39">
        <f t="shared" ref="AD33" si="68">1/(1+AD32)*AC33</f>
        <v>0.55720377943457733</v>
      </c>
      <c r="AE33" s="39">
        <f t="shared" ref="AE33" si="69">1/(1+AE32)*AD33</f>
        <v>0.53836113955031628</v>
      </c>
      <c r="AF33" s="39">
        <f t="shared" ref="AF33" si="70">1/(1+AF32)*AE33</f>
        <v>0.520155690386779</v>
      </c>
      <c r="AG33" s="39">
        <f t="shared" ref="AG33" si="71">1/(1+AG32)*AF33</f>
        <v>0.50256588443167061</v>
      </c>
      <c r="AH33" s="39">
        <f t="shared" ref="AH33" si="72">1/(1+AH32)*AG33</f>
        <v>0.48557090283253201</v>
      </c>
      <c r="AI33" s="39">
        <f t="shared" ref="AI33" si="73">1/(1+AI32)*AH33</f>
        <v>0.46915063075606961</v>
      </c>
      <c r="AJ33" s="39">
        <f t="shared" ref="AJ33" si="74">1/(1+AJ32)*AI33</f>
        <v>0.45328563358074364</v>
      </c>
      <c r="AK33" s="39">
        <f t="shared" ref="AK33" si="75">1/(1+AK32)*AJ33</f>
        <v>0.43795713389443836</v>
      </c>
      <c r="AL33" s="39">
        <f t="shared" ref="AL33" si="76">1/(1+AL32)*AK33</f>
        <v>0.42314698926998878</v>
      </c>
      <c r="AM33" s="39">
        <f t="shared" ref="AM33" si="77">1/(1+AM32)*AL33</f>
        <v>0.40883767079225974</v>
      </c>
      <c r="AN33" s="39">
        <f t="shared" ref="AN33" si="78">1/(1+AN32)*AM33</f>
        <v>0.39501224231136212</v>
      </c>
      <c r="AO33" s="39">
        <f t="shared" ref="AO33" si="79">1/(1+AO32)*AN33</f>
        <v>0.38165434039745133</v>
      </c>
      <c r="AP33" s="39">
        <f t="shared" ref="AP33" si="80">1/(1+AP32)*AO33</f>
        <v>0.36874815497338298</v>
      </c>
      <c r="AQ33" s="39">
        <f t="shared" ref="AQ33" si="81">1/(1+AQ32)*AP33</f>
        <v>0.35627841060230242</v>
      </c>
      <c r="AR33" s="39">
        <f t="shared" ref="AR33" si="82">1/(1+AR32)*AQ33</f>
        <v>0.34423034840802169</v>
      </c>
      <c r="AS33" s="39">
        <f t="shared" ref="AS33" si="83">1/(1+AS32)*AR33</f>
        <v>0.33420422175536085</v>
      </c>
      <c r="AT33" s="39">
        <f t="shared" ref="AT33" si="84">1/(1+AT32)*AS33</f>
        <v>0.32447011820908822</v>
      </c>
      <c r="AU33" s="39">
        <f t="shared" ref="AU33" si="85">1/(1+AU32)*AT33</f>
        <v>0.31501953224183321</v>
      </c>
      <c r="AV33" s="39">
        <f t="shared" ref="AV33" si="86">1/(1+AV32)*AU33</f>
        <v>0.30584420606003226</v>
      </c>
      <c r="AW33" s="39">
        <f t="shared" ref="AW33" si="87">1/(1+AW32)*AV33</f>
        <v>0.29693612238838085</v>
      </c>
      <c r="AX33" s="39">
        <f t="shared" ref="AX33" si="88">1/(1+AX32)*AW33</f>
        <v>0.28828749746444743</v>
      </c>
      <c r="AY33" s="39">
        <f t="shared" ref="AY33" si="89">1/(1+AY32)*AX33</f>
        <v>0.27989077423732761</v>
      </c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</row>
    <row r="34" spans="2:94" ht="15" x14ac:dyDescent="0.2">
      <c r="B34" s="156"/>
      <c r="C34" s="28" t="s">
        <v>121</v>
      </c>
      <c r="D34" s="28" t="s">
        <v>122</v>
      </c>
      <c r="E34" s="28" t="s">
        <v>107</v>
      </c>
      <c r="F34" s="28" t="s">
        <v>108</v>
      </c>
      <c r="G34" s="28"/>
      <c r="H34" s="28" t="s">
        <v>109</v>
      </c>
      <c r="I34" s="31"/>
      <c r="J34" s="32"/>
      <c r="K34" s="32"/>
      <c r="L34" s="32"/>
      <c r="M34" s="32"/>
      <c r="N34" s="68"/>
      <c r="O34" s="68"/>
      <c r="P34" s="68"/>
      <c r="Q34" s="68"/>
      <c r="R34" s="68"/>
      <c r="S34" s="78">
        <f t="shared" ref="S34:T34" si="90">2438/3</f>
        <v>812.66666666666663</v>
      </c>
      <c r="T34" s="78">
        <f t="shared" si="90"/>
        <v>812.66666666666663</v>
      </c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4"/>
    </row>
    <row r="35" spans="2:94" ht="15" x14ac:dyDescent="0.2">
      <c r="B35" s="156"/>
      <c r="C35" s="28" t="s">
        <v>121</v>
      </c>
      <c r="D35" s="28" t="s">
        <v>122</v>
      </c>
      <c r="E35" s="30" t="s">
        <v>107</v>
      </c>
      <c r="F35" s="28" t="s">
        <v>110</v>
      </c>
      <c r="G35" s="28"/>
      <c r="H35" s="40" t="s">
        <v>109</v>
      </c>
      <c r="I35" s="41"/>
      <c r="J35" s="32"/>
      <c r="K35" s="32"/>
      <c r="L35" s="32"/>
      <c r="M35" s="32"/>
      <c r="N35" s="68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4"/>
    </row>
    <row r="36" spans="2:94" s="42" customFormat="1" ht="29.25" thickBot="1" x14ac:dyDescent="0.25">
      <c r="B36" s="156"/>
      <c r="C36" s="28" t="s">
        <v>121</v>
      </c>
      <c r="D36" s="28" t="s">
        <v>122</v>
      </c>
      <c r="E36" s="44" t="s">
        <v>111</v>
      </c>
      <c r="F36" s="43"/>
      <c r="G36" s="43"/>
      <c r="H36" s="43" t="s">
        <v>101</v>
      </c>
      <c r="I36" s="45"/>
      <c r="J36" s="46"/>
      <c r="K36" s="46"/>
      <c r="L36" s="46"/>
      <c r="M36" s="46"/>
      <c r="N36" s="47">
        <f t="shared" ref="N36:BY36" si="91">IF((N30+N31)*N33&lt;&gt;0,(N30+N31)*N33,"")</f>
        <v>55.850633241937601</v>
      </c>
      <c r="O36" s="47">
        <f t="shared" si="91"/>
        <v>53.174787894384629</v>
      </c>
      <c r="P36" s="47">
        <f t="shared" si="91"/>
        <v>50.616049568894098</v>
      </c>
      <c r="Q36" s="47">
        <f t="shared" si="91"/>
        <v>48.169557948354608</v>
      </c>
      <c r="R36" s="47">
        <f t="shared" si="91"/>
        <v>45.830647514947771</v>
      </c>
      <c r="S36" s="47">
        <f t="shared" si="91"/>
        <v>812.44924969124486</v>
      </c>
      <c r="T36" s="47">
        <f t="shared" si="91"/>
        <v>1516.330362471394</v>
      </c>
      <c r="U36" s="47">
        <f t="shared" si="91"/>
        <v>2537.0257072979261</v>
      </c>
      <c r="V36" s="47">
        <f t="shared" si="91"/>
        <v>2430.3819162646628</v>
      </c>
      <c r="W36" s="47">
        <f t="shared" si="91"/>
        <v>2328.0495314895807</v>
      </c>
      <c r="X36" s="47">
        <f t="shared" si="91"/>
        <v>2229.8589128509593</v>
      </c>
      <c r="Y36" s="47">
        <f t="shared" si="91"/>
        <v>2135.6469631607788</v>
      </c>
      <c r="Z36" s="47">
        <f t="shared" si="91"/>
        <v>2045.2568796395271</v>
      </c>
      <c r="AA36" s="47">
        <f t="shared" si="91"/>
        <v>1958.537914717303</v>
      </c>
      <c r="AB36" s="47">
        <f t="shared" si="91"/>
        <v>1875.3451458146417</v>
      </c>
      <c r="AC36" s="47">
        <f t="shared" si="91"/>
        <v>1795.5392537692883</v>
      </c>
      <c r="AD36" s="47">
        <f t="shared" si="91"/>
        <v>1718.9863095874207</v>
      </c>
      <c r="AE36" s="47">
        <f t="shared" si="91"/>
        <v>1645.5575692097107</v>
      </c>
      <c r="AF36" s="47">
        <f t="shared" si="91"/>
        <v>1575.1292759940072</v>
      </c>
      <c r="AG36" s="47">
        <f t="shared" si="91"/>
        <v>1507.582470627445</v>
      </c>
      <c r="AH36" s="47">
        <f t="shared" si="91"/>
        <v>1442.8028081913731</v>
      </c>
      <c r="AI36" s="47">
        <f t="shared" si="91"/>
        <v>1380.6803821127191</v>
      </c>
      <c r="AJ36" s="47">
        <f t="shared" si="91"/>
        <v>1321.1095547452264</v>
      </c>
      <c r="AK36" s="47">
        <f t="shared" si="91"/>
        <v>1263.9887943334963</v>
      </c>
      <c r="AL36" s="47">
        <f t="shared" si="91"/>
        <v>1209.2205181218801</v>
      </c>
      <c r="AM36" s="47">
        <f t="shared" si="91"/>
        <v>1156.7109413790713</v>
      </c>
      <c r="AN36" s="47">
        <f t="shared" si="91"/>
        <v>537.55230318935185</v>
      </c>
      <c r="AO36" s="47">
        <f t="shared" si="91"/>
        <v>508.52862112417182</v>
      </c>
      <c r="AP36" s="47">
        <f t="shared" si="91"/>
        <v>480.85317513844802</v>
      </c>
      <c r="AQ36" s="47">
        <f t="shared" si="91"/>
        <v>454.46797023259865</v>
      </c>
      <c r="AR36" s="47">
        <f t="shared" si="91"/>
        <v>429.31739199797534</v>
      </c>
      <c r="AS36" s="47">
        <f t="shared" si="91"/>
        <v>407.31582121214791</v>
      </c>
      <c r="AT36" s="47">
        <f t="shared" si="91"/>
        <v>386.23168979079031</v>
      </c>
      <c r="AU36" s="47">
        <f t="shared" si="91"/>
        <v>366.03021939568293</v>
      </c>
      <c r="AV36" s="47">
        <f t="shared" si="91"/>
        <v>346.67787931408856</v>
      </c>
      <c r="AW36" s="47">
        <f t="shared" si="91"/>
        <v>328.1423432852668</v>
      </c>
      <c r="AX36" s="47">
        <f t="shared" si="91"/>
        <v>310.39244778354328</v>
      </c>
      <c r="AY36" s="47">
        <f t="shared" si="91"/>
        <v>293.39815170971087</v>
      </c>
      <c r="AZ36" s="47" t="str">
        <f t="shared" si="91"/>
        <v/>
      </c>
      <c r="BA36" s="47" t="str">
        <f t="shared" si="91"/>
        <v/>
      </c>
      <c r="BB36" s="47" t="str">
        <f t="shared" si="91"/>
        <v/>
      </c>
      <c r="BC36" s="47" t="str">
        <f t="shared" si="91"/>
        <v/>
      </c>
      <c r="BD36" s="47" t="str">
        <f t="shared" si="91"/>
        <v/>
      </c>
      <c r="BE36" s="47" t="str">
        <f t="shared" si="91"/>
        <v/>
      </c>
      <c r="BF36" s="47" t="str">
        <f t="shared" si="91"/>
        <v/>
      </c>
      <c r="BG36" s="47" t="str">
        <f t="shared" si="91"/>
        <v/>
      </c>
      <c r="BH36" s="47" t="str">
        <f t="shared" si="91"/>
        <v/>
      </c>
      <c r="BI36" s="47" t="str">
        <f t="shared" si="91"/>
        <v/>
      </c>
      <c r="BJ36" s="47" t="str">
        <f t="shared" si="91"/>
        <v/>
      </c>
      <c r="BK36" s="47" t="str">
        <f t="shared" si="91"/>
        <v/>
      </c>
      <c r="BL36" s="47" t="str">
        <f t="shared" si="91"/>
        <v/>
      </c>
      <c r="BM36" s="47" t="str">
        <f t="shared" si="91"/>
        <v/>
      </c>
      <c r="BN36" s="47" t="str">
        <f t="shared" si="91"/>
        <v/>
      </c>
      <c r="BO36" s="47" t="str">
        <f t="shared" si="91"/>
        <v/>
      </c>
      <c r="BP36" s="47" t="str">
        <f t="shared" si="91"/>
        <v/>
      </c>
      <c r="BQ36" s="47" t="str">
        <f t="shared" si="91"/>
        <v/>
      </c>
      <c r="BR36" s="47" t="str">
        <f t="shared" si="91"/>
        <v/>
      </c>
      <c r="BS36" s="47" t="str">
        <f t="shared" si="91"/>
        <v/>
      </c>
      <c r="BT36" s="47" t="str">
        <f t="shared" si="91"/>
        <v/>
      </c>
      <c r="BU36" s="47" t="str">
        <f t="shared" si="91"/>
        <v/>
      </c>
      <c r="BV36" s="47" t="str">
        <f t="shared" si="91"/>
        <v/>
      </c>
      <c r="BW36" s="47" t="str">
        <f t="shared" si="91"/>
        <v/>
      </c>
      <c r="BX36" s="47" t="str">
        <f t="shared" si="91"/>
        <v/>
      </c>
      <c r="BY36" s="47" t="str">
        <f t="shared" si="91"/>
        <v/>
      </c>
      <c r="BZ36" s="47" t="str">
        <f t="shared" ref="BZ36:CP36" si="92">IF((BZ30+BZ31)*BZ33&lt;&gt;0,(BZ30+BZ31)*BZ33,"")</f>
        <v/>
      </c>
      <c r="CA36" s="47" t="str">
        <f t="shared" si="92"/>
        <v/>
      </c>
      <c r="CB36" s="47" t="str">
        <f t="shared" si="92"/>
        <v/>
      </c>
      <c r="CC36" s="47" t="str">
        <f t="shared" si="92"/>
        <v/>
      </c>
      <c r="CD36" s="47" t="str">
        <f t="shared" si="92"/>
        <v/>
      </c>
      <c r="CE36" s="47" t="str">
        <f t="shared" si="92"/>
        <v/>
      </c>
      <c r="CF36" s="47" t="str">
        <f t="shared" si="92"/>
        <v/>
      </c>
      <c r="CG36" s="47" t="str">
        <f t="shared" si="92"/>
        <v/>
      </c>
      <c r="CH36" s="47" t="str">
        <f t="shared" si="92"/>
        <v/>
      </c>
      <c r="CI36" s="47" t="str">
        <f t="shared" si="92"/>
        <v/>
      </c>
      <c r="CJ36" s="47" t="str">
        <f t="shared" si="92"/>
        <v/>
      </c>
      <c r="CK36" s="47" t="str">
        <f t="shared" si="92"/>
        <v/>
      </c>
      <c r="CL36" s="47" t="str">
        <f t="shared" si="92"/>
        <v/>
      </c>
      <c r="CM36" s="47" t="str">
        <f t="shared" si="92"/>
        <v/>
      </c>
      <c r="CN36" s="47" t="str">
        <f t="shared" si="92"/>
        <v/>
      </c>
      <c r="CO36" s="47" t="str">
        <f t="shared" si="92"/>
        <v/>
      </c>
      <c r="CP36" s="48" t="str">
        <f t="shared" si="92"/>
        <v/>
      </c>
    </row>
    <row r="37" spans="2:94" s="42" customFormat="1" ht="15.75" thickBot="1" x14ac:dyDescent="0.25">
      <c r="B37" s="157"/>
      <c r="C37" s="28" t="s">
        <v>121</v>
      </c>
      <c r="D37" s="28" t="s">
        <v>122</v>
      </c>
      <c r="E37" s="44" t="s">
        <v>112</v>
      </c>
      <c r="F37" s="43"/>
      <c r="G37" s="43"/>
      <c r="H37" s="43" t="s">
        <v>101</v>
      </c>
      <c r="I37" s="158">
        <f>IF(SUM($N$36:$CP$36)&lt;&gt;0,SUM($N$36:$CP$36),"")</f>
        <v>40988.740151811959</v>
      </c>
      <c r="J37" s="159"/>
      <c r="K37" s="159"/>
      <c r="L37" s="159"/>
      <c r="M37" s="160"/>
    </row>
    <row r="38" spans="2:94" s="42" customFormat="1" ht="35.25" customHeight="1" x14ac:dyDescent="0.2">
      <c r="B38" s="49"/>
      <c r="C38" s="50"/>
      <c r="D38" s="50"/>
      <c r="E38" s="51"/>
      <c r="F38" s="50"/>
      <c r="G38" s="50"/>
      <c r="H38" s="50"/>
      <c r="I38" s="52"/>
      <c r="J38" s="53"/>
    </row>
    <row r="39" spans="2:94" ht="15" thickBot="1" x14ac:dyDescent="0.25"/>
    <row r="40" spans="2:94" ht="18" x14ac:dyDescent="0.25">
      <c r="F40" s="54" t="s">
        <v>113</v>
      </c>
      <c r="N40" s="17" t="s">
        <v>18</v>
      </c>
      <c r="O40" s="17" t="s">
        <v>19</v>
      </c>
      <c r="P40" s="17" t="s">
        <v>20</v>
      </c>
      <c r="Q40" s="17" t="s">
        <v>21</v>
      </c>
      <c r="R40" s="17" t="s">
        <v>22</v>
      </c>
      <c r="S40" s="17" t="s">
        <v>23</v>
      </c>
      <c r="T40" s="17" t="s">
        <v>24</v>
      </c>
      <c r="U40" s="17" t="s">
        <v>25</v>
      </c>
      <c r="V40" s="17" t="s">
        <v>26</v>
      </c>
      <c r="W40" s="17" t="s">
        <v>27</v>
      </c>
      <c r="X40" s="17" t="s">
        <v>28</v>
      </c>
      <c r="Y40" s="17" t="s">
        <v>29</v>
      </c>
      <c r="Z40" s="17" t="s">
        <v>30</v>
      </c>
      <c r="AA40" s="17" t="s">
        <v>31</v>
      </c>
      <c r="AB40" s="17" t="s">
        <v>32</v>
      </c>
      <c r="AC40" s="17" t="s">
        <v>33</v>
      </c>
      <c r="AD40" s="17" t="s">
        <v>34</v>
      </c>
      <c r="AE40" s="17" t="s">
        <v>35</v>
      </c>
      <c r="AF40" s="17" t="s">
        <v>36</v>
      </c>
      <c r="AG40" s="17" t="s">
        <v>37</v>
      </c>
      <c r="AH40" s="17" t="s">
        <v>38</v>
      </c>
      <c r="AI40" s="17" t="s">
        <v>39</v>
      </c>
      <c r="AJ40" s="17" t="s">
        <v>40</v>
      </c>
      <c r="AK40" s="17" t="s">
        <v>41</v>
      </c>
      <c r="AL40" s="17" t="s">
        <v>42</v>
      </c>
      <c r="AM40" s="17" t="s">
        <v>43</v>
      </c>
      <c r="AN40" s="17" t="s">
        <v>44</v>
      </c>
      <c r="AO40" s="17" t="s">
        <v>45</v>
      </c>
      <c r="AP40" s="17" t="s">
        <v>46</v>
      </c>
      <c r="AQ40" s="17" t="s">
        <v>47</v>
      </c>
      <c r="AR40" s="17" t="s">
        <v>48</v>
      </c>
      <c r="AS40" s="17" t="s">
        <v>49</v>
      </c>
      <c r="AT40" s="17" t="s">
        <v>50</v>
      </c>
      <c r="AU40" s="17" t="s">
        <v>51</v>
      </c>
      <c r="AV40" s="17" t="s">
        <v>52</v>
      </c>
      <c r="AW40" s="17" t="s">
        <v>53</v>
      </c>
      <c r="AX40" s="17" t="s">
        <v>54</v>
      </c>
      <c r="AY40" s="17" t="s">
        <v>55</v>
      </c>
      <c r="AZ40" s="17" t="s">
        <v>56</v>
      </c>
      <c r="BA40" s="17" t="s">
        <v>57</v>
      </c>
      <c r="BB40" s="17" t="s">
        <v>58</v>
      </c>
      <c r="BC40" s="17" t="s">
        <v>59</v>
      </c>
      <c r="BD40" s="17" t="s">
        <v>60</v>
      </c>
      <c r="BE40" s="17" t="s">
        <v>61</v>
      </c>
      <c r="BF40" s="17" t="s">
        <v>62</v>
      </c>
      <c r="BG40" s="17" t="s">
        <v>63</v>
      </c>
      <c r="BH40" s="17" t="s">
        <v>64</v>
      </c>
      <c r="BI40" s="17" t="s">
        <v>65</v>
      </c>
      <c r="BJ40" s="17" t="s">
        <v>66</v>
      </c>
      <c r="BK40" s="17" t="s">
        <v>67</v>
      </c>
      <c r="BL40" s="17" t="s">
        <v>68</v>
      </c>
      <c r="BM40" s="17" t="s">
        <v>69</v>
      </c>
      <c r="BN40" s="17" t="s">
        <v>70</v>
      </c>
      <c r="BO40" s="17" t="s">
        <v>71</v>
      </c>
      <c r="BP40" s="17" t="s">
        <v>72</v>
      </c>
      <c r="BQ40" s="17" t="s">
        <v>73</v>
      </c>
      <c r="BR40" s="17" t="s">
        <v>74</v>
      </c>
      <c r="BS40" s="17" t="s">
        <v>75</v>
      </c>
      <c r="BT40" s="17" t="s">
        <v>76</v>
      </c>
      <c r="BU40" s="17" t="s">
        <v>77</v>
      </c>
      <c r="BV40" s="17" t="s">
        <v>78</v>
      </c>
      <c r="BW40" s="17" t="s">
        <v>79</v>
      </c>
      <c r="BX40" s="17" t="s">
        <v>80</v>
      </c>
      <c r="BY40" s="17" t="s">
        <v>81</v>
      </c>
      <c r="BZ40" s="17" t="s">
        <v>82</v>
      </c>
      <c r="CA40" s="17" t="s">
        <v>83</v>
      </c>
      <c r="CB40" s="17" t="s">
        <v>84</v>
      </c>
      <c r="CC40" s="17" t="s">
        <v>85</v>
      </c>
      <c r="CD40" s="17" t="s">
        <v>86</v>
      </c>
      <c r="CE40" s="17" t="s">
        <v>87</v>
      </c>
      <c r="CF40" s="17" t="s">
        <v>88</v>
      </c>
      <c r="CG40" s="17" t="s">
        <v>89</v>
      </c>
      <c r="CH40" s="17" t="s">
        <v>90</v>
      </c>
      <c r="CI40" s="17" t="s">
        <v>91</v>
      </c>
      <c r="CJ40" s="17" t="s">
        <v>92</v>
      </c>
      <c r="CK40" s="17" t="s">
        <v>93</v>
      </c>
      <c r="CL40" s="17" t="s">
        <v>94</v>
      </c>
      <c r="CM40" s="17" t="s">
        <v>95</v>
      </c>
      <c r="CN40" s="17" t="s">
        <v>96</v>
      </c>
      <c r="CO40" s="17" t="s">
        <v>97</v>
      </c>
      <c r="CP40" s="18" t="s">
        <v>98</v>
      </c>
    </row>
    <row r="41" spans="2:94" ht="18" x14ac:dyDescent="0.25">
      <c r="F41" s="55" t="s">
        <v>114</v>
      </c>
      <c r="G41" s="56" t="s">
        <v>115</v>
      </c>
      <c r="H41" s="57"/>
      <c r="I41" s="57"/>
      <c r="J41" s="57"/>
      <c r="K41" s="57"/>
      <c r="L41" s="57"/>
      <c r="M41" s="57"/>
      <c r="N41" s="57">
        <f>+N29</f>
        <v>1000</v>
      </c>
      <c r="O41" s="58">
        <f t="shared" ref="O41" si="93">+O29+N43</f>
        <v>972.97297297297303</v>
      </c>
      <c r="P41" s="58">
        <f t="shared" ref="P41" si="94">+P29+O43</f>
        <v>945.94594594594605</v>
      </c>
      <c r="Q41" s="58">
        <f t="shared" ref="Q41" si="95">+Q29+P43</f>
        <v>918.91891891891908</v>
      </c>
      <c r="R41" s="58">
        <f t="shared" ref="R41" si="96">+R29+Q43</f>
        <v>891.8918918918921</v>
      </c>
      <c r="S41" s="58">
        <f t="shared" ref="S41" si="97">+S29+R43</f>
        <v>17214.864864864867</v>
      </c>
      <c r="T41" s="58">
        <f t="shared" ref="T41" si="98">+T29+S43</f>
        <v>33095.945945945947</v>
      </c>
      <c r="U41" s="58">
        <f t="shared" ref="U41" si="99">+U29+T43</f>
        <v>32185.135135135137</v>
      </c>
      <c r="V41" s="58">
        <f t="shared" ref="V41" si="100">+V29+U43</f>
        <v>31274.324324324327</v>
      </c>
      <c r="W41" s="58">
        <f t="shared" ref="W41" si="101">+W29+V43</f>
        <v>30363.513513513517</v>
      </c>
      <c r="X41" s="58">
        <f t="shared" ref="X41" si="102">+X29+W43</f>
        <v>29452.702702702707</v>
      </c>
      <c r="Y41" s="58">
        <f t="shared" ref="Y41" si="103">+Y29+X43</f>
        <v>28541.891891891897</v>
      </c>
      <c r="Z41" s="58">
        <f t="shared" ref="Z41" si="104">+Z29+Y43</f>
        <v>27631.081081081087</v>
      </c>
      <c r="AA41" s="58">
        <f t="shared" ref="AA41" si="105">+AA29+Z43</f>
        <v>26720.270270270277</v>
      </c>
      <c r="AB41" s="58">
        <f t="shared" ref="AB41" si="106">+AB29+AA43</f>
        <v>25809.459459459467</v>
      </c>
      <c r="AC41" s="58">
        <f t="shared" ref="AC41" si="107">+AC29+AB43</f>
        <v>24898.648648648657</v>
      </c>
      <c r="AD41" s="58">
        <f t="shared" ref="AD41" si="108">+AD29+AC43</f>
        <v>23987.837837837847</v>
      </c>
      <c r="AE41" s="58">
        <f t="shared" ref="AE41" si="109">+AE29+AD43</f>
        <v>23077.027027027038</v>
      </c>
      <c r="AF41" s="58">
        <f t="shared" ref="AF41" si="110">+AF29+AE43</f>
        <v>22166.216216216228</v>
      </c>
      <c r="AG41" s="58">
        <f t="shared" ref="AG41" si="111">+AG29+AF43</f>
        <v>21255.405405405418</v>
      </c>
      <c r="AH41" s="58">
        <f t="shared" ref="AH41" si="112">+AH29+AG43</f>
        <v>20344.594594594608</v>
      </c>
      <c r="AI41" s="58">
        <f t="shared" ref="AI41" si="113">+AI29+AH43</f>
        <v>19433.783783783798</v>
      </c>
      <c r="AJ41" s="58">
        <f t="shared" ref="AJ41" si="114">+AJ29+AI43</f>
        <v>18522.972972972988</v>
      </c>
      <c r="AK41" s="58">
        <f t="shared" ref="AK41" si="115">+AK29+AJ43</f>
        <v>17612.162162162178</v>
      </c>
      <c r="AL41" s="58">
        <f t="shared" ref="AL41" si="116">+AL29+AK43</f>
        <v>16701.351351351368</v>
      </c>
      <c r="AM41" s="58">
        <f t="shared" ref="AM41" si="117">+AM29+AL43</f>
        <v>15790.540540540558</v>
      </c>
      <c r="AN41" s="58">
        <f t="shared" ref="AN41" si="118">+AN29+AM43</f>
        <v>14879.729729729748</v>
      </c>
      <c r="AO41" s="58">
        <f t="shared" ref="AO41" si="119">+AO29+AN43</f>
        <v>13968.918918918938</v>
      </c>
      <c r="AP41" s="58">
        <f t="shared" ref="AP41" si="120">+AP29+AO43</f>
        <v>13058.108108108128</v>
      </c>
      <c r="AQ41" s="58">
        <f t="shared" ref="AQ41" si="121">+AQ29+AP43</f>
        <v>12147.297297297318</v>
      </c>
      <c r="AR41" s="58">
        <f t="shared" ref="AR41" si="122">+AR29+AQ43</f>
        <v>11236.486486486509</v>
      </c>
      <c r="AS41" s="58">
        <f t="shared" ref="AS41" si="123">+AS29+AR43</f>
        <v>10325.675675675699</v>
      </c>
      <c r="AT41" s="58">
        <f t="shared" ref="AT41" si="124">+AT29+AS43</f>
        <v>9414.8648648648887</v>
      </c>
      <c r="AU41" s="58">
        <f t="shared" ref="AU41" si="125">+AU29+AT43</f>
        <v>8504.0540540540787</v>
      </c>
      <c r="AV41" s="58">
        <f t="shared" ref="AV41" si="126">+AV29+AU43</f>
        <v>7593.2432432432679</v>
      </c>
      <c r="AW41" s="58">
        <f t="shared" ref="AW41" si="127">+AW29+AV43</f>
        <v>6682.4324324324571</v>
      </c>
      <c r="AX41" s="58">
        <f t="shared" ref="AX41" si="128">+AX29+AW43</f>
        <v>5771.6216216216462</v>
      </c>
      <c r="AY41" s="58">
        <f t="shared" ref="AY41" si="129">+AY29+AX43</f>
        <v>4860.8108108108354</v>
      </c>
      <c r="AZ41" s="58">
        <f t="shared" ref="AZ41" si="130">+AZ29+AY43</f>
        <v>3950.0000000000246</v>
      </c>
      <c r="BA41" s="58">
        <f t="shared" ref="BA41" si="131">+BA29+AZ43</f>
        <v>3039.1891891892137</v>
      </c>
      <c r="BB41" s="58">
        <f t="shared" ref="BB41" si="132">+BB29+BA43</f>
        <v>2128.3783783784029</v>
      </c>
      <c r="BC41" s="58">
        <f t="shared" ref="BC41" si="133">+BC29+BB43</f>
        <v>1217.5675675675921</v>
      </c>
      <c r="BD41" s="58">
        <f t="shared" ref="BD41" si="134">+BD29+BC43</f>
        <v>306.75675675678121</v>
      </c>
      <c r="BE41" s="58">
        <f t="shared" ref="BE41" si="135">+BE29+BD43</f>
        <v>0</v>
      </c>
      <c r="BF41" s="58">
        <f t="shared" ref="BF41" si="136">+BF29+BE43</f>
        <v>0</v>
      </c>
      <c r="BG41" s="58">
        <f t="shared" ref="BG41" si="137">+BG29+BF43</f>
        <v>0</v>
      </c>
      <c r="BH41" s="58">
        <f t="shared" ref="BH41" si="138">+BH29+BG43</f>
        <v>0</v>
      </c>
      <c r="BI41" s="58">
        <f t="shared" ref="BI41" si="139">+BI29+BH43</f>
        <v>0</v>
      </c>
      <c r="BJ41" s="58">
        <f t="shared" ref="BJ41" si="140">+BJ29+BI43</f>
        <v>0</v>
      </c>
      <c r="BK41" s="58">
        <f t="shared" ref="BK41" si="141">+BK29+BJ43</f>
        <v>0</v>
      </c>
      <c r="BL41" s="58">
        <f t="shared" ref="BL41" si="142">+BL29+BK43</f>
        <v>0</v>
      </c>
      <c r="BM41" s="58">
        <f t="shared" ref="BM41" si="143">+BM29+BL43</f>
        <v>0</v>
      </c>
      <c r="BN41" s="58">
        <f t="shared" ref="BN41" si="144">+BN29+BM43</f>
        <v>0</v>
      </c>
      <c r="BO41" s="58">
        <f t="shared" ref="BO41" si="145">+BO29+BN43</f>
        <v>0</v>
      </c>
      <c r="BP41" s="58">
        <f t="shared" ref="BP41" si="146">+BP29+BO43</f>
        <v>0</v>
      </c>
      <c r="BQ41" s="58">
        <f t="shared" ref="BQ41" si="147">+BQ29+BP43</f>
        <v>0</v>
      </c>
      <c r="BR41" s="58">
        <f t="shared" ref="BR41" si="148">+BR29+BQ43</f>
        <v>0</v>
      </c>
      <c r="BS41" s="58">
        <f t="shared" ref="BS41" si="149">+BS29+BR43</f>
        <v>0</v>
      </c>
      <c r="BT41" s="58">
        <f t="shared" ref="BT41" si="150">+BT29+BS43</f>
        <v>0</v>
      </c>
      <c r="BU41" s="58">
        <f t="shared" ref="BU41" si="151">+BU29+BT43</f>
        <v>0</v>
      </c>
      <c r="BV41" s="58">
        <f t="shared" ref="BV41" si="152">+BV29+BU43</f>
        <v>0</v>
      </c>
      <c r="BW41" s="58">
        <f t="shared" ref="BW41" si="153">+BW29+BV43</f>
        <v>0</v>
      </c>
      <c r="BX41" s="58">
        <f t="shared" ref="BX41" si="154">+BX29+BW43</f>
        <v>0</v>
      </c>
      <c r="BY41" s="58">
        <f t="shared" ref="BY41" si="155">+BY29+BX43</f>
        <v>0</v>
      </c>
      <c r="BZ41" s="58">
        <f t="shared" ref="BZ41" si="156">+BZ29+BY43</f>
        <v>0</v>
      </c>
      <c r="CA41" s="58">
        <f t="shared" ref="CA41" si="157">+CA29+BZ43</f>
        <v>0</v>
      </c>
      <c r="CB41" s="58">
        <f t="shared" ref="CB41" si="158">+CB29+CA43</f>
        <v>0</v>
      </c>
      <c r="CC41" s="58">
        <f t="shared" ref="CC41" si="159">+CC29+CB43</f>
        <v>0</v>
      </c>
      <c r="CD41" s="58">
        <f t="shared" ref="CD41" si="160">+CD29+CC43</f>
        <v>0</v>
      </c>
      <c r="CE41" s="58">
        <f t="shared" ref="CE41" si="161">+CE29+CD43</f>
        <v>0</v>
      </c>
      <c r="CF41" s="58">
        <f t="shared" ref="CF41" si="162">+CF29+CE43</f>
        <v>0</v>
      </c>
      <c r="CG41" s="58">
        <f t="shared" ref="CG41" si="163">+CG29+CF43</f>
        <v>0</v>
      </c>
      <c r="CH41" s="58">
        <f t="shared" ref="CH41" si="164">+CH29+CG43</f>
        <v>0</v>
      </c>
      <c r="CI41" s="58">
        <f t="shared" ref="CI41" si="165">+CI29+CH43</f>
        <v>0</v>
      </c>
      <c r="CJ41" s="58">
        <f t="shared" ref="CJ41" si="166">+CJ29+CI43</f>
        <v>0</v>
      </c>
      <c r="CK41" s="58">
        <f t="shared" ref="CK41" si="167">+CK29+CJ43</f>
        <v>0</v>
      </c>
      <c r="CL41" s="58">
        <f t="shared" ref="CL41" si="168">+CL29+CK43</f>
        <v>0</v>
      </c>
      <c r="CM41" s="58">
        <f t="shared" ref="CM41" si="169">+CM29+CL43</f>
        <v>0</v>
      </c>
      <c r="CN41" s="58">
        <f t="shared" ref="CN41" si="170">+CN29+CM43</f>
        <v>0</v>
      </c>
      <c r="CO41" s="58">
        <f t="shared" ref="CO41" si="171">+CO29+CN43</f>
        <v>0</v>
      </c>
      <c r="CP41" s="58">
        <f t="shared" ref="CP41" si="172">+CP29+CO43</f>
        <v>0</v>
      </c>
    </row>
    <row r="42" spans="2:94" ht="18" x14ac:dyDescent="0.25">
      <c r="F42" s="55" t="s">
        <v>116</v>
      </c>
      <c r="G42" s="55">
        <f>+G29</f>
        <v>37</v>
      </c>
      <c r="H42" s="57"/>
      <c r="I42" s="57"/>
      <c r="J42" s="57"/>
      <c r="K42" s="57"/>
      <c r="L42" s="57"/>
      <c r="M42" s="57"/>
      <c r="N42" s="59">
        <f>IF(N41=0,0,+N29/$G42)</f>
        <v>27.027027027027028</v>
      </c>
      <c r="O42" s="59">
        <f t="shared" ref="O42" si="173">MIN(IF(O41=0,0,+O29/$G42)+N42,O41)</f>
        <v>27.027027027027028</v>
      </c>
      <c r="P42" s="59">
        <f t="shared" ref="P42" si="174">MIN(IF(P41=0,0,+P29/$G42)+O42,P41)</f>
        <v>27.027027027027028</v>
      </c>
      <c r="Q42" s="59">
        <f t="shared" ref="Q42" si="175">MIN(IF(Q41=0,0,+Q29/$G42)+P42,Q41)</f>
        <v>27.027027027027028</v>
      </c>
      <c r="R42" s="59">
        <f t="shared" ref="R42" si="176">MIN(IF(R41=0,0,+R29/$G42)+Q42,R41)</f>
        <v>27.027027027027028</v>
      </c>
      <c r="S42" s="59">
        <f t="shared" ref="S42" si="177">MIN(IF(S41=0,0,+S29/$G42)+R42,S41)</f>
        <v>468.91891891891891</v>
      </c>
      <c r="T42" s="59">
        <f t="shared" ref="T42" si="178">MIN(IF(T41=0,0,+T29/$G42)+S42,T41)</f>
        <v>910.81081081081084</v>
      </c>
      <c r="U42" s="59">
        <f t="shared" ref="U42" si="179">MIN(IF(U41=0,0,+U29/$G42)+T42,U41)</f>
        <v>910.81081081081084</v>
      </c>
      <c r="V42" s="59">
        <f t="shared" ref="V42" si="180">MIN(IF(V41=0,0,+V29/$G42)+U42,V41)</f>
        <v>910.81081081081084</v>
      </c>
      <c r="W42" s="59">
        <f t="shared" ref="W42" si="181">MIN(IF(W41=0,0,+W29/$G42)+V42,W41)</f>
        <v>910.81081081081084</v>
      </c>
      <c r="X42" s="59">
        <f t="shared" ref="X42" si="182">MIN(IF(X41=0,0,+X29/$G42)+W42,X41)</f>
        <v>910.81081081081084</v>
      </c>
      <c r="Y42" s="59">
        <f t="shared" ref="Y42" si="183">MIN(IF(Y41=0,0,+Y29/$G42)+X42,Y41)</f>
        <v>910.81081081081084</v>
      </c>
      <c r="Z42" s="59">
        <f t="shared" ref="Z42" si="184">MIN(IF(Z41=0,0,+Z29/$G42)+Y42,Z41)</f>
        <v>910.81081081081084</v>
      </c>
      <c r="AA42" s="59">
        <f t="shared" ref="AA42" si="185">MIN(IF(AA41=0,0,+AA29/$G42)+Z42,AA41)</f>
        <v>910.81081081081084</v>
      </c>
      <c r="AB42" s="59">
        <f t="shared" ref="AB42" si="186">MIN(IF(AB41=0,0,+AB29/$G42)+AA42,AB41)</f>
        <v>910.81081081081084</v>
      </c>
      <c r="AC42" s="59">
        <f t="shared" ref="AC42" si="187">MIN(IF(AC41=0,0,+AC29/$G42)+AB42,AC41)</f>
        <v>910.81081081081084</v>
      </c>
      <c r="AD42" s="59">
        <f t="shared" ref="AD42" si="188">MIN(IF(AD41=0,0,+AD29/$G42)+AC42,AD41)</f>
        <v>910.81081081081084</v>
      </c>
      <c r="AE42" s="59">
        <f t="shared" ref="AE42" si="189">MIN(IF(AE41=0,0,+AE29/$G42)+AD42,AE41)</f>
        <v>910.81081081081084</v>
      </c>
      <c r="AF42" s="59">
        <f t="shared" ref="AF42" si="190">MIN(IF(AF41=0,0,+AF29/$G42)+AE42,AF41)</f>
        <v>910.81081081081084</v>
      </c>
      <c r="AG42" s="59">
        <f t="shared" ref="AG42" si="191">MIN(IF(AG41=0,0,+AG29/$G42)+AF42,AG41)</f>
        <v>910.81081081081084</v>
      </c>
      <c r="AH42" s="59">
        <f t="shared" ref="AH42" si="192">MIN(IF(AH41=0,0,+AH29/$G42)+AG42,AH41)</f>
        <v>910.81081081081084</v>
      </c>
      <c r="AI42" s="59">
        <f t="shared" ref="AI42" si="193">MIN(IF(AI41=0,0,+AI29/$G42)+AH42,AI41)</f>
        <v>910.81081081081084</v>
      </c>
      <c r="AJ42" s="59">
        <f t="shared" ref="AJ42" si="194">MIN(IF(AJ41=0,0,+AJ29/$G42)+AI42,AJ41)</f>
        <v>910.81081081081084</v>
      </c>
      <c r="AK42" s="59">
        <f t="shared" ref="AK42" si="195">MIN(IF(AK41=0,0,+AK29/$G42)+AJ42,AK41)</f>
        <v>910.81081081081084</v>
      </c>
      <c r="AL42" s="59">
        <f t="shared" ref="AL42" si="196">MIN(IF(AL41=0,0,+AL29/$G42)+AK42,AL41)</f>
        <v>910.81081081081084</v>
      </c>
      <c r="AM42" s="59">
        <f t="shared" ref="AM42" si="197">MIN(IF(AM41=0,0,+AM29/$G42)+AL42,AM41)</f>
        <v>910.81081081081084</v>
      </c>
      <c r="AN42" s="59">
        <f t="shared" ref="AN42" si="198">MIN(IF(AN41=0,0,+AN29/$G42)+AM42,AN41)</f>
        <v>910.81081081081084</v>
      </c>
      <c r="AO42" s="59">
        <f t="shared" ref="AO42" si="199">MIN(IF(AO41=0,0,+AO29/$G42)+AN42,AO41)</f>
        <v>910.81081081081084</v>
      </c>
      <c r="AP42" s="59">
        <f t="shared" ref="AP42" si="200">MIN(IF(AP41=0,0,+AP29/$G42)+AO42,AP41)</f>
        <v>910.81081081081084</v>
      </c>
      <c r="AQ42" s="59">
        <f t="shared" ref="AQ42" si="201">MIN(IF(AQ41=0,0,+AQ29/$G42)+AP42,AQ41)</f>
        <v>910.81081081081084</v>
      </c>
      <c r="AR42" s="59">
        <f t="shared" ref="AR42" si="202">MIN(IF(AR41=0,0,+AR29/$G42)+AQ42,AR41)</f>
        <v>910.81081081081084</v>
      </c>
      <c r="AS42" s="59">
        <f t="shared" ref="AS42" si="203">MIN(IF(AS41=0,0,+AS29/$G42)+AR42,AS41)</f>
        <v>910.81081081081084</v>
      </c>
      <c r="AT42" s="59">
        <f t="shared" ref="AT42" si="204">MIN(IF(AT41=0,0,+AT29/$G42)+AS42,AT41)</f>
        <v>910.81081081081084</v>
      </c>
      <c r="AU42" s="59">
        <f t="shared" ref="AU42" si="205">MIN(IF(AU41=0,0,+AU29/$G42)+AT42,AU41)</f>
        <v>910.81081081081084</v>
      </c>
      <c r="AV42" s="59">
        <f t="shared" ref="AV42" si="206">MIN(IF(AV41=0,0,+AV29/$G42)+AU42,AV41)</f>
        <v>910.81081081081084</v>
      </c>
      <c r="AW42" s="59">
        <f t="shared" ref="AW42" si="207">MIN(IF(AW41=0,0,+AW29/$G42)+AV42,AW41)</f>
        <v>910.81081081081084</v>
      </c>
      <c r="AX42" s="59">
        <f t="shared" ref="AX42" si="208">MIN(IF(AX41=0,0,+AX29/$G42)+AW42,AX41)</f>
        <v>910.81081081081084</v>
      </c>
      <c r="AY42" s="59">
        <f t="shared" ref="AY42" si="209">MIN(IF(AY41=0,0,+AY29/$G42)+AX42,AY41)</f>
        <v>910.81081081081084</v>
      </c>
      <c r="AZ42" s="59">
        <f t="shared" ref="AZ42" si="210">MIN(IF(AZ41=0,0,+AZ29/$G42)+AY42,AZ41)</f>
        <v>910.81081081081084</v>
      </c>
      <c r="BA42" s="59">
        <f t="shared" ref="BA42" si="211">MIN(IF(BA41=0,0,+BA29/$G42)+AZ42,BA41)</f>
        <v>910.81081081081084</v>
      </c>
      <c r="BB42" s="59">
        <f t="shared" ref="BB42" si="212">MIN(IF(BB41=0,0,+BB29/$G42)+BA42,BB41)</f>
        <v>910.81081081081084</v>
      </c>
      <c r="BC42" s="59">
        <f t="shared" ref="BC42" si="213">MIN(IF(BC41=0,0,+BC29/$G42)+BB42,BC41)</f>
        <v>910.81081081081084</v>
      </c>
      <c r="BD42" s="59">
        <f t="shared" ref="BD42" si="214">MIN(IF(BD41=0,0,+BD29/$G42)+BC42,BD41)</f>
        <v>306.75675675678121</v>
      </c>
      <c r="BE42" s="59">
        <f t="shared" ref="BE42" si="215">MIN(IF(BE41=0,0,+BE29/$G42)+BD42,BE41)</f>
        <v>0</v>
      </c>
      <c r="BF42" s="59">
        <f t="shared" ref="BF42" si="216">MIN(IF(BF41=0,0,+BF29/$G42)+BE42,BF41)</f>
        <v>0</v>
      </c>
      <c r="BG42" s="59">
        <f t="shared" ref="BG42" si="217">MIN(IF(BG41=0,0,+BG29/$G42)+BF42,BG41)</f>
        <v>0</v>
      </c>
      <c r="BH42" s="59">
        <f t="shared" ref="BH42" si="218">MIN(IF(BH41=0,0,+BH29/$G42)+BG42,BH41)</f>
        <v>0</v>
      </c>
      <c r="BI42" s="59">
        <f t="shared" ref="BI42" si="219">MIN(IF(BI41=0,0,+BI29/$G42)+BH42,BI41)</f>
        <v>0</v>
      </c>
      <c r="BJ42" s="59">
        <f t="shared" ref="BJ42" si="220">MIN(IF(BJ41=0,0,+BJ29/$G42)+BI42,BJ41)</f>
        <v>0</v>
      </c>
      <c r="BK42" s="59">
        <f t="shared" ref="BK42" si="221">MIN(IF(BK41=0,0,+BK29/$G42)+BJ42,BK41)</f>
        <v>0</v>
      </c>
      <c r="BL42" s="59">
        <f t="shared" ref="BL42" si="222">MIN(IF(BL41=0,0,+BL29/$G42)+BK42,BL41)</f>
        <v>0</v>
      </c>
      <c r="BM42" s="59">
        <f t="shared" ref="BM42" si="223">MIN(IF(BM41=0,0,+BM29/$G42)+BL42,BM41)</f>
        <v>0</v>
      </c>
      <c r="BN42" s="59">
        <f t="shared" ref="BN42" si="224">MIN(IF(BN41=0,0,+BN29/$G42)+BM42,BN41)</f>
        <v>0</v>
      </c>
      <c r="BO42" s="59">
        <f t="shared" ref="BO42" si="225">MIN(IF(BO41=0,0,+BO29/$G42)+BN42,BO41)</f>
        <v>0</v>
      </c>
      <c r="BP42" s="59">
        <f t="shared" ref="BP42" si="226">MIN(IF(BP41=0,0,+BP29/$G42)+BO42,BP41)</f>
        <v>0</v>
      </c>
      <c r="BQ42" s="59">
        <f t="shared" ref="BQ42" si="227">MIN(IF(BQ41=0,0,+BQ29/$G42)+BP42,BQ41)</f>
        <v>0</v>
      </c>
      <c r="BR42" s="59">
        <f t="shared" ref="BR42" si="228">MIN(IF(BR41=0,0,+BR29/$G42)+BQ42,BR41)</f>
        <v>0</v>
      </c>
      <c r="BS42" s="59">
        <f t="shared" ref="BS42" si="229">MIN(IF(BS41=0,0,+BS29/$G42)+BR42,BS41)</f>
        <v>0</v>
      </c>
      <c r="BT42" s="59">
        <f t="shared" ref="BT42" si="230">MIN(IF(BT41=0,0,+BT29/$G42)+BS42,BT41)</f>
        <v>0</v>
      </c>
      <c r="BU42" s="59">
        <f t="shared" ref="BU42" si="231">MIN(IF(BU41=0,0,+BU29/$G42)+BT42,BU41)</f>
        <v>0</v>
      </c>
      <c r="BV42" s="59">
        <f t="shared" ref="BV42" si="232">MIN(IF(BV41=0,0,+BV29/$G42)+BU42,BV41)</f>
        <v>0</v>
      </c>
      <c r="BW42" s="59">
        <f t="shared" ref="BW42" si="233">MIN(IF(BW41=0,0,+BW29/$G42)+BV42,BW41)</f>
        <v>0</v>
      </c>
      <c r="BX42" s="59">
        <f t="shared" ref="BX42" si="234">MIN(IF(BX41=0,0,+BX29/$G42)+BW42,BX41)</f>
        <v>0</v>
      </c>
      <c r="BY42" s="59">
        <f t="shared" ref="BY42" si="235">MIN(IF(BY41=0,0,+BY29/$G42)+BX42,BY41)</f>
        <v>0</v>
      </c>
      <c r="BZ42" s="59">
        <f t="shared" ref="BZ42" si="236">MIN(IF(BZ41=0,0,+BZ29/$G42)+BY42,BZ41)</f>
        <v>0</v>
      </c>
      <c r="CA42" s="59">
        <f t="shared" ref="CA42" si="237">MIN(IF(CA41=0,0,+CA29/$G42)+BZ42,CA41)</f>
        <v>0</v>
      </c>
      <c r="CB42" s="59">
        <f t="shared" ref="CB42" si="238">MIN(IF(CB41=0,0,+CB29/$G42)+CA42,CB41)</f>
        <v>0</v>
      </c>
      <c r="CC42" s="59">
        <f t="shared" ref="CC42" si="239">MIN(IF(CC41=0,0,+CC29/$G42)+CB42,CC41)</f>
        <v>0</v>
      </c>
      <c r="CD42" s="59">
        <f t="shared" ref="CD42" si="240">MIN(IF(CD41=0,0,+CD29/$G42)+CC42,CD41)</f>
        <v>0</v>
      </c>
      <c r="CE42" s="59">
        <f t="shared" ref="CE42" si="241">MIN(IF(CE41=0,0,+CE29/$G42)+CD42,CE41)</f>
        <v>0</v>
      </c>
      <c r="CF42" s="59">
        <f t="shared" ref="CF42" si="242">MIN(IF(CF41=0,0,+CF29/$G42)+CE42,CF41)</f>
        <v>0</v>
      </c>
      <c r="CG42" s="59">
        <f t="shared" ref="CG42" si="243">MIN(IF(CG41=0,0,+CG29/$G42)+CF42,CG41)</f>
        <v>0</v>
      </c>
      <c r="CH42" s="59">
        <f t="shared" ref="CH42" si="244">MIN(IF(CH41=0,0,+CH29/$G42)+CG42,CH41)</f>
        <v>0</v>
      </c>
      <c r="CI42" s="59">
        <f t="shared" ref="CI42" si="245">MIN(IF(CI41=0,0,+CI29/$G42)+CH42,CI41)</f>
        <v>0</v>
      </c>
      <c r="CJ42" s="59">
        <f t="shared" ref="CJ42" si="246">MIN(IF(CJ41=0,0,+CJ29/$G42)+CI42,CJ41)</f>
        <v>0</v>
      </c>
      <c r="CK42" s="59">
        <f t="shared" ref="CK42" si="247">MIN(IF(CK41=0,0,+CK29/$G42)+CJ42,CK41)</f>
        <v>0</v>
      </c>
      <c r="CL42" s="59">
        <f t="shared" ref="CL42" si="248">MIN(IF(CL41=0,0,+CL29/$G42)+CK42,CL41)</f>
        <v>0</v>
      </c>
      <c r="CM42" s="59">
        <f t="shared" ref="CM42" si="249">MIN(IF(CM41=0,0,+CM29/$G42)+CL42,CM41)</f>
        <v>0</v>
      </c>
      <c r="CN42" s="59">
        <f t="shared" ref="CN42" si="250">MIN(IF(CN41=0,0,+CN29/$G42)+CM42,CN41)</f>
        <v>0</v>
      </c>
      <c r="CO42" s="59">
        <f t="shared" ref="CO42" si="251">MIN(IF(CO41=0,0,+CO29/$G42)+CN42,CO41)</f>
        <v>0</v>
      </c>
      <c r="CP42" s="59">
        <f t="shared" ref="CP42" si="252">MIN(IF(CP41=0,0,+CP29/$G42)+CO42,CP41)</f>
        <v>0</v>
      </c>
    </row>
    <row r="43" spans="2:94" ht="18" x14ac:dyDescent="0.25">
      <c r="F43" s="55" t="s">
        <v>117</v>
      </c>
      <c r="G43" s="55"/>
      <c r="H43" s="57"/>
      <c r="I43" s="57"/>
      <c r="J43" s="57"/>
      <c r="K43" s="57"/>
      <c r="L43" s="57"/>
      <c r="M43" s="57"/>
      <c r="N43" s="59">
        <f>+N41-N42</f>
        <v>972.97297297297303</v>
      </c>
      <c r="O43" s="59">
        <f>+O41-O42</f>
        <v>945.94594594594605</v>
      </c>
      <c r="P43" s="59">
        <f t="shared" ref="P43:CA43" si="253">+P41-P42</f>
        <v>918.91891891891908</v>
      </c>
      <c r="Q43" s="59">
        <f t="shared" si="253"/>
        <v>891.8918918918921</v>
      </c>
      <c r="R43" s="59">
        <f t="shared" si="253"/>
        <v>864.86486486486513</v>
      </c>
      <c r="S43" s="59">
        <f t="shared" si="253"/>
        <v>16745.945945945947</v>
      </c>
      <c r="T43" s="59">
        <f t="shared" si="253"/>
        <v>32185.135135135137</v>
      </c>
      <c r="U43" s="59">
        <f t="shared" si="253"/>
        <v>31274.324324324327</v>
      </c>
      <c r="V43" s="59">
        <f t="shared" si="253"/>
        <v>30363.513513513517</v>
      </c>
      <c r="W43" s="59">
        <f t="shared" si="253"/>
        <v>29452.702702702707</v>
      </c>
      <c r="X43" s="59">
        <f t="shared" si="253"/>
        <v>28541.891891891897</v>
      </c>
      <c r="Y43" s="59">
        <f t="shared" si="253"/>
        <v>27631.081081081087</v>
      </c>
      <c r="Z43" s="59">
        <f t="shared" si="253"/>
        <v>26720.270270270277</v>
      </c>
      <c r="AA43" s="59">
        <f t="shared" si="253"/>
        <v>25809.459459459467</v>
      </c>
      <c r="AB43" s="59">
        <f t="shared" si="253"/>
        <v>24898.648648648657</v>
      </c>
      <c r="AC43" s="59">
        <f t="shared" si="253"/>
        <v>23987.837837837847</v>
      </c>
      <c r="AD43" s="59">
        <f t="shared" si="253"/>
        <v>23077.027027027038</v>
      </c>
      <c r="AE43" s="59">
        <f t="shared" si="253"/>
        <v>22166.216216216228</v>
      </c>
      <c r="AF43" s="59">
        <f t="shared" si="253"/>
        <v>21255.405405405418</v>
      </c>
      <c r="AG43" s="59">
        <f t="shared" si="253"/>
        <v>20344.594594594608</v>
      </c>
      <c r="AH43" s="59">
        <f t="shared" si="253"/>
        <v>19433.783783783798</v>
      </c>
      <c r="AI43" s="59">
        <f t="shared" si="253"/>
        <v>18522.972972972988</v>
      </c>
      <c r="AJ43" s="59">
        <f t="shared" si="253"/>
        <v>17612.162162162178</v>
      </c>
      <c r="AK43" s="59">
        <f t="shared" si="253"/>
        <v>16701.351351351368</v>
      </c>
      <c r="AL43" s="59">
        <f t="shared" si="253"/>
        <v>15790.540540540558</v>
      </c>
      <c r="AM43" s="59">
        <f t="shared" si="253"/>
        <v>14879.729729729748</v>
      </c>
      <c r="AN43" s="59">
        <f t="shared" si="253"/>
        <v>13968.918918918938</v>
      </c>
      <c r="AO43" s="59">
        <f t="shared" si="253"/>
        <v>13058.108108108128</v>
      </c>
      <c r="AP43" s="59">
        <f t="shared" si="253"/>
        <v>12147.297297297318</v>
      </c>
      <c r="AQ43" s="59">
        <f t="shared" si="253"/>
        <v>11236.486486486509</v>
      </c>
      <c r="AR43" s="59">
        <f t="shared" si="253"/>
        <v>10325.675675675699</v>
      </c>
      <c r="AS43" s="59">
        <f t="shared" si="253"/>
        <v>9414.8648648648887</v>
      </c>
      <c r="AT43" s="59">
        <f t="shared" si="253"/>
        <v>8504.0540540540787</v>
      </c>
      <c r="AU43" s="59">
        <f t="shared" si="253"/>
        <v>7593.2432432432679</v>
      </c>
      <c r="AV43" s="59">
        <f t="shared" si="253"/>
        <v>6682.4324324324571</v>
      </c>
      <c r="AW43" s="59">
        <f t="shared" si="253"/>
        <v>5771.6216216216462</v>
      </c>
      <c r="AX43" s="59">
        <f t="shared" si="253"/>
        <v>4860.8108108108354</v>
      </c>
      <c r="AY43" s="59">
        <f t="shared" si="253"/>
        <v>3950.0000000000246</v>
      </c>
      <c r="AZ43" s="59">
        <f t="shared" si="253"/>
        <v>3039.1891891892137</v>
      </c>
      <c r="BA43" s="59">
        <f t="shared" si="253"/>
        <v>2128.3783783784029</v>
      </c>
      <c r="BB43" s="59">
        <f t="shared" si="253"/>
        <v>1217.5675675675921</v>
      </c>
      <c r="BC43" s="59">
        <f t="shared" si="253"/>
        <v>306.75675675678121</v>
      </c>
      <c r="BD43" s="59">
        <f t="shared" si="253"/>
        <v>0</v>
      </c>
      <c r="BE43" s="59">
        <f t="shared" si="253"/>
        <v>0</v>
      </c>
      <c r="BF43" s="59">
        <f t="shared" si="253"/>
        <v>0</v>
      </c>
      <c r="BG43" s="59">
        <f t="shared" si="253"/>
        <v>0</v>
      </c>
      <c r="BH43" s="59">
        <f t="shared" si="253"/>
        <v>0</v>
      </c>
      <c r="BI43" s="59">
        <f t="shared" si="253"/>
        <v>0</v>
      </c>
      <c r="BJ43" s="59">
        <f t="shared" si="253"/>
        <v>0</v>
      </c>
      <c r="BK43" s="59">
        <f t="shared" si="253"/>
        <v>0</v>
      </c>
      <c r="BL43" s="59">
        <f t="shared" si="253"/>
        <v>0</v>
      </c>
      <c r="BM43" s="59">
        <f t="shared" si="253"/>
        <v>0</v>
      </c>
      <c r="BN43" s="59">
        <f t="shared" si="253"/>
        <v>0</v>
      </c>
      <c r="BO43" s="59">
        <f t="shared" si="253"/>
        <v>0</v>
      </c>
      <c r="BP43" s="59">
        <f t="shared" si="253"/>
        <v>0</v>
      </c>
      <c r="BQ43" s="59">
        <f t="shared" si="253"/>
        <v>0</v>
      </c>
      <c r="BR43" s="59">
        <f t="shared" si="253"/>
        <v>0</v>
      </c>
      <c r="BS43" s="59">
        <f t="shared" si="253"/>
        <v>0</v>
      </c>
      <c r="BT43" s="59">
        <f t="shared" si="253"/>
        <v>0</v>
      </c>
      <c r="BU43" s="59">
        <f t="shared" si="253"/>
        <v>0</v>
      </c>
      <c r="BV43" s="59">
        <f t="shared" si="253"/>
        <v>0</v>
      </c>
      <c r="BW43" s="59">
        <f t="shared" si="253"/>
        <v>0</v>
      </c>
      <c r="BX43" s="59">
        <f t="shared" si="253"/>
        <v>0</v>
      </c>
      <c r="BY43" s="59">
        <f t="shared" si="253"/>
        <v>0</v>
      </c>
      <c r="BZ43" s="59">
        <f t="shared" si="253"/>
        <v>0</v>
      </c>
      <c r="CA43" s="59">
        <f t="shared" si="253"/>
        <v>0</v>
      </c>
      <c r="CB43" s="59">
        <f t="shared" ref="CB43:CP43" si="254">+CB41-CB42</f>
        <v>0</v>
      </c>
      <c r="CC43" s="59">
        <f t="shared" si="254"/>
        <v>0</v>
      </c>
      <c r="CD43" s="59">
        <f t="shared" si="254"/>
        <v>0</v>
      </c>
      <c r="CE43" s="59">
        <f t="shared" si="254"/>
        <v>0</v>
      </c>
      <c r="CF43" s="59">
        <f t="shared" si="254"/>
        <v>0</v>
      </c>
      <c r="CG43" s="59">
        <f t="shared" si="254"/>
        <v>0</v>
      </c>
      <c r="CH43" s="59">
        <f t="shared" si="254"/>
        <v>0</v>
      </c>
      <c r="CI43" s="59">
        <f t="shared" si="254"/>
        <v>0</v>
      </c>
      <c r="CJ43" s="59">
        <f t="shared" si="254"/>
        <v>0</v>
      </c>
      <c r="CK43" s="59">
        <f t="shared" si="254"/>
        <v>0</v>
      </c>
      <c r="CL43" s="59">
        <f t="shared" si="254"/>
        <v>0</v>
      </c>
      <c r="CM43" s="59">
        <f t="shared" si="254"/>
        <v>0</v>
      </c>
      <c r="CN43" s="59">
        <f t="shared" si="254"/>
        <v>0</v>
      </c>
      <c r="CO43" s="59">
        <f t="shared" si="254"/>
        <v>0</v>
      </c>
      <c r="CP43" s="59">
        <f t="shared" si="254"/>
        <v>0</v>
      </c>
    </row>
    <row r="44" spans="2:94" ht="18" x14ac:dyDescent="0.25">
      <c r="F44" s="55" t="s">
        <v>118</v>
      </c>
      <c r="G44" s="60" t="s">
        <v>119</v>
      </c>
      <c r="H44" s="57"/>
      <c r="I44" s="57"/>
      <c r="J44" s="57"/>
      <c r="K44" s="57"/>
      <c r="L44" s="57"/>
      <c r="M44" s="57"/>
      <c r="N44" s="59">
        <f>AVERAGE(N41,N43)</f>
        <v>986.48648648648646</v>
      </c>
      <c r="O44" s="59">
        <f>AVERAGE(O41,O43)</f>
        <v>959.45945945945959</v>
      </c>
      <c r="P44" s="59">
        <f t="shared" ref="P44:CA44" si="255">AVERAGE(P41,P43)</f>
        <v>932.43243243243251</v>
      </c>
      <c r="Q44" s="59">
        <f t="shared" si="255"/>
        <v>905.40540540540565</v>
      </c>
      <c r="R44" s="59">
        <f t="shared" si="255"/>
        <v>878.37837837837856</v>
      </c>
      <c r="S44" s="59">
        <f t="shared" si="255"/>
        <v>16980.405405405407</v>
      </c>
      <c r="T44" s="59">
        <f t="shared" si="255"/>
        <v>32640.54054054054</v>
      </c>
      <c r="U44" s="59">
        <f t="shared" si="255"/>
        <v>31729.729729729734</v>
      </c>
      <c r="V44" s="59">
        <f t="shared" si="255"/>
        <v>30818.91891891892</v>
      </c>
      <c r="W44" s="59">
        <f t="shared" si="255"/>
        <v>29908.108108108114</v>
      </c>
      <c r="X44" s="59">
        <f t="shared" si="255"/>
        <v>28997.2972972973</v>
      </c>
      <c r="Y44" s="59">
        <f t="shared" si="255"/>
        <v>28086.486486486494</v>
      </c>
      <c r="Z44" s="59">
        <f t="shared" si="255"/>
        <v>27175.67567567568</v>
      </c>
      <c r="AA44" s="59">
        <f t="shared" si="255"/>
        <v>26264.864864864874</v>
      </c>
      <c r="AB44" s="59">
        <f t="shared" si="255"/>
        <v>25354.054054054061</v>
      </c>
      <c r="AC44" s="59">
        <f t="shared" si="255"/>
        <v>24443.243243243254</v>
      </c>
      <c r="AD44" s="59">
        <f t="shared" si="255"/>
        <v>23532.432432432441</v>
      </c>
      <c r="AE44" s="59">
        <f t="shared" si="255"/>
        <v>22621.621621621634</v>
      </c>
      <c r="AF44" s="59">
        <f t="shared" si="255"/>
        <v>21710.810810810821</v>
      </c>
      <c r="AG44" s="59">
        <f t="shared" si="255"/>
        <v>20800.000000000015</v>
      </c>
      <c r="AH44" s="59">
        <f t="shared" si="255"/>
        <v>19889.189189189201</v>
      </c>
      <c r="AI44" s="59">
        <f t="shared" si="255"/>
        <v>18978.378378378395</v>
      </c>
      <c r="AJ44" s="59">
        <f t="shared" si="255"/>
        <v>18067.567567567581</v>
      </c>
      <c r="AK44" s="59">
        <f t="shared" si="255"/>
        <v>17156.756756756775</v>
      </c>
      <c r="AL44" s="59">
        <f t="shared" si="255"/>
        <v>16245.945945945963</v>
      </c>
      <c r="AM44" s="59">
        <f t="shared" si="255"/>
        <v>15335.135135135153</v>
      </c>
      <c r="AN44" s="59">
        <f t="shared" si="255"/>
        <v>14424.324324324343</v>
      </c>
      <c r="AO44" s="59">
        <f t="shared" si="255"/>
        <v>13513.513513513533</v>
      </c>
      <c r="AP44" s="59">
        <f t="shared" si="255"/>
        <v>12602.702702702723</v>
      </c>
      <c r="AQ44" s="59">
        <f t="shared" si="255"/>
        <v>11691.891891891913</v>
      </c>
      <c r="AR44" s="59">
        <f t="shared" si="255"/>
        <v>10781.081081081104</v>
      </c>
      <c r="AS44" s="59">
        <f t="shared" si="255"/>
        <v>9870.2702702702936</v>
      </c>
      <c r="AT44" s="59">
        <f t="shared" si="255"/>
        <v>8959.4594594594837</v>
      </c>
      <c r="AU44" s="59">
        <f t="shared" si="255"/>
        <v>8048.6486486486738</v>
      </c>
      <c r="AV44" s="59">
        <f t="shared" si="255"/>
        <v>7137.837837837862</v>
      </c>
      <c r="AW44" s="59">
        <f t="shared" si="255"/>
        <v>6227.0270270270521</v>
      </c>
      <c r="AX44" s="59">
        <f t="shared" si="255"/>
        <v>5316.2162162162404</v>
      </c>
      <c r="AY44" s="59">
        <f t="shared" si="255"/>
        <v>4405.4054054054304</v>
      </c>
      <c r="AZ44" s="59">
        <f t="shared" si="255"/>
        <v>3494.5945945946191</v>
      </c>
      <c r="BA44" s="59">
        <f t="shared" si="255"/>
        <v>2583.7837837838083</v>
      </c>
      <c r="BB44" s="59">
        <f t="shared" si="255"/>
        <v>1672.9729729729975</v>
      </c>
      <c r="BC44" s="59">
        <f t="shared" si="255"/>
        <v>762.16216216218663</v>
      </c>
      <c r="BD44" s="59">
        <f t="shared" si="255"/>
        <v>153.37837837839061</v>
      </c>
      <c r="BE44" s="59">
        <f t="shared" si="255"/>
        <v>0</v>
      </c>
      <c r="BF44" s="59">
        <f t="shared" si="255"/>
        <v>0</v>
      </c>
      <c r="BG44" s="59">
        <f t="shared" si="255"/>
        <v>0</v>
      </c>
      <c r="BH44" s="59">
        <f t="shared" si="255"/>
        <v>0</v>
      </c>
      <c r="BI44" s="59">
        <f t="shared" si="255"/>
        <v>0</v>
      </c>
      <c r="BJ44" s="59">
        <f t="shared" si="255"/>
        <v>0</v>
      </c>
      <c r="BK44" s="59">
        <f t="shared" si="255"/>
        <v>0</v>
      </c>
      <c r="BL44" s="59">
        <f t="shared" si="255"/>
        <v>0</v>
      </c>
      <c r="BM44" s="59">
        <f t="shared" si="255"/>
        <v>0</v>
      </c>
      <c r="BN44" s="59">
        <f t="shared" si="255"/>
        <v>0</v>
      </c>
      <c r="BO44" s="59">
        <f t="shared" si="255"/>
        <v>0</v>
      </c>
      <c r="BP44" s="59">
        <f t="shared" si="255"/>
        <v>0</v>
      </c>
      <c r="BQ44" s="59">
        <f t="shared" si="255"/>
        <v>0</v>
      </c>
      <c r="BR44" s="59">
        <f t="shared" si="255"/>
        <v>0</v>
      </c>
      <c r="BS44" s="59">
        <f t="shared" si="255"/>
        <v>0</v>
      </c>
      <c r="BT44" s="59">
        <f t="shared" si="255"/>
        <v>0</v>
      </c>
      <c r="BU44" s="59">
        <f t="shared" si="255"/>
        <v>0</v>
      </c>
      <c r="BV44" s="59">
        <f t="shared" si="255"/>
        <v>0</v>
      </c>
      <c r="BW44" s="59">
        <f t="shared" si="255"/>
        <v>0</v>
      </c>
      <c r="BX44" s="59">
        <f t="shared" si="255"/>
        <v>0</v>
      </c>
      <c r="BY44" s="59">
        <f t="shared" si="255"/>
        <v>0</v>
      </c>
      <c r="BZ44" s="59">
        <f t="shared" si="255"/>
        <v>0</v>
      </c>
      <c r="CA44" s="59">
        <f t="shared" si="255"/>
        <v>0</v>
      </c>
      <c r="CB44" s="59">
        <f t="shared" ref="CB44:CP44" si="256">AVERAGE(CB41,CB43)</f>
        <v>0</v>
      </c>
      <c r="CC44" s="59">
        <f t="shared" si="256"/>
        <v>0</v>
      </c>
      <c r="CD44" s="59">
        <f t="shared" si="256"/>
        <v>0</v>
      </c>
      <c r="CE44" s="59">
        <f t="shared" si="256"/>
        <v>0</v>
      </c>
      <c r="CF44" s="59">
        <f t="shared" si="256"/>
        <v>0</v>
      </c>
      <c r="CG44" s="59">
        <f t="shared" si="256"/>
        <v>0</v>
      </c>
      <c r="CH44" s="59">
        <f t="shared" si="256"/>
        <v>0</v>
      </c>
      <c r="CI44" s="59">
        <f t="shared" si="256"/>
        <v>0</v>
      </c>
      <c r="CJ44" s="59">
        <f t="shared" si="256"/>
        <v>0</v>
      </c>
      <c r="CK44" s="59">
        <f t="shared" si="256"/>
        <v>0</v>
      </c>
      <c r="CL44" s="59">
        <f t="shared" si="256"/>
        <v>0</v>
      </c>
      <c r="CM44" s="59">
        <f t="shared" si="256"/>
        <v>0</v>
      </c>
      <c r="CN44" s="59">
        <f t="shared" si="256"/>
        <v>0</v>
      </c>
      <c r="CO44" s="59">
        <f t="shared" si="256"/>
        <v>0</v>
      </c>
      <c r="CP44" s="59">
        <f t="shared" si="256"/>
        <v>0</v>
      </c>
    </row>
    <row r="45" spans="2:94" s="61" customFormat="1" ht="18" x14ac:dyDescent="0.25">
      <c r="F45" s="62" t="s">
        <v>120</v>
      </c>
      <c r="G45" s="63">
        <v>3.1199999999999999E-2</v>
      </c>
      <c r="H45" s="64"/>
      <c r="I45" s="64"/>
      <c r="J45" s="64"/>
      <c r="K45" s="64"/>
      <c r="L45" s="64"/>
      <c r="M45" s="64"/>
      <c r="N45" s="65">
        <f>+N44*$G45+N42</f>
        <v>57.805405405405409</v>
      </c>
      <c r="O45" s="65">
        <f>+O44*$G45+O42</f>
        <v>56.962162162162166</v>
      </c>
      <c r="P45" s="65">
        <f t="shared" ref="P45:CA45" si="257">+P44*$G45+P42</f>
        <v>56.118918918918922</v>
      </c>
      <c r="Q45" s="65">
        <f t="shared" si="257"/>
        <v>55.275675675675686</v>
      </c>
      <c r="R45" s="65">
        <f t="shared" si="257"/>
        <v>54.432432432432435</v>
      </c>
      <c r="S45" s="65">
        <f t="shared" si="257"/>
        <v>998.70756756756759</v>
      </c>
      <c r="T45" s="65">
        <f t="shared" si="257"/>
        <v>1929.1956756756756</v>
      </c>
      <c r="U45" s="65">
        <f t="shared" si="257"/>
        <v>1900.7783783783784</v>
      </c>
      <c r="V45" s="65">
        <f t="shared" si="257"/>
        <v>1872.361081081081</v>
      </c>
      <c r="W45" s="65">
        <f t="shared" si="257"/>
        <v>1843.9437837837841</v>
      </c>
      <c r="X45" s="65">
        <f t="shared" si="257"/>
        <v>1815.5264864864866</v>
      </c>
      <c r="Y45" s="65">
        <f t="shared" si="257"/>
        <v>1787.1091891891892</v>
      </c>
      <c r="Z45" s="65">
        <f t="shared" si="257"/>
        <v>1758.6918918918921</v>
      </c>
      <c r="AA45" s="65">
        <f t="shared" si="257"/>
        <v>1730.2745945945949</v>
      </c>
      <c r="AB45" s="65">
        <f t="shared" si="257"/>
        <v>1701.8572972972975</v>
      </c>
      <c r="AC45" s="65">
        <f t="shared" si="257"/>
        <v>1673.4400000000003</v>
      </c>
      <c r="AD45" s="65">
        <f t="shared" si="257"/>
        <v>1645.0227027027031</v>
      </c>
      <c r="AE45" s="65">
        <f t="shared" si="257"/>
        <v>1616.6054054054057</v>
      </c>
      <c r="AF45" s="65">
        <f t="shared" si="257"/>
        <v>1588.1881081081083</v>
      </c>
      <c r="AG45" s="65">
        <f t="shared" si="257"/>
        <v>1559.7708108108113</v>
      </c>
      <c r="AH45" s="65">
        <f t="shared" si="257"/>
        <v>1531.3535135135139</v>
      </c>
      <c r="AI45" s="65">
        <f t="shared" si="257"/>
        <v>1502.9362162162167</v>
      </c>
      <c r="AJ45" s="65">
        <f t="shared" si="257"/>
        <v>1474.5189189189193</v>
      </c>
      <c r="AK45" s="65">
        <f t="shared" si="257"/>
        <v>1446.1016216216221</v>
      </c>
      <c r="AL45" s="65">
        <f t="shared" si="257"/>
        <v>1417.6843243243247</v>
      </c>
      <c r="AM45" s="65">
        <f t="shared" si="257"/>
        <v>1389.2670270270276</v>
      </c>
      <c r="AN45" s="65">
        <f t="shared" si="257"/>
        <v>1360.8497297297304</v>
      </c>
      <c r="AO45" s="65">
        <f t="shared" si="257"/>
        <v>1332.432432432433</v>
      </c>
      <c r="AP45" s="65">
        <f t="shared" si="257"/>
        <v>1304.0151351351358</v>
      </c>
      <c r="AQ45" s="65">
        <f t="shared" si="257"/>
        <v>1275.5978378378386</v>
      </c>
      <c r="AR45" s="65">
        <f t="shared" si="257"/>
        <v>1247.1805405405412</v>
      </c>
      <c r="AS45" s="65">
        <f t="shared" si="257"/>
        <v>1218.763243243244</v>
      </c>
      <c r="AT45" s="65">
        <f t="shared" si="257"/>
        <v>1190.3459459459468</v>
      </c>
      <c r="AU45" s="65">
        <f t="shared" si="257"/>
        <v>1161.9286486486494</v>
      </c>
      <c r="AV45" s="65">
        <f t="shared" si="257"/>
        <v>1133.511351351352</v>
      </c>
      <c r="AW45" s="65">
        <f t="shared" si="257"/>
        <v>1105.0940540540548</v>
      </c>
      <c r="AX45" s="65">
        <f t="shared" si="257"/>
        <v>1076.6767567567576</v>
      </c>
      <c r="AY45" s="65">
        <f t="shared" si="257"/>
        <v>1048.2594594594602</v>
      </c>
      <c r="AZ45" s="65">
        <f t="shared" si="257"/>
        <v>1019.8421621621629</v>
      </c>
      <c r="BA45" s="65">
        <f t="shared" si="257"/>
        <v>991.42486486486564</v>
      </c>
      <c r="BB45" s="65">
        <f t="shared" si="257"/>
        <v>963.00756756756834</v>
      </c>
      <c r="BC45" s="65">
        <f t="shared" si="257"/>
        <v>934.59027027027105</v>
      </c>
      <c r="BD45" s="65">
        <f t="shared" si="257"/>
        <v>311.54216216218703</v>
      </c>
      <c r="BE45" s="65">
        <f t="shared" si="257"/>
        <v>0</v>
      </c>
      <c r="BF45" s="65">
        <f t="shared" si="257"/>
        <v>0</v>
      </c>
      <c r="BG45" s="65">
        <f t="shared" si="257"/>
        <v>0</v>
      </c>
      <c r="BH45" s="65">
        <f t="shared" si="257"/>
        <v>0</v>
      </c>
      <c r="BI45" s="65">
        <f t="shared" si="257"/>
        <v>0</v>
      </c>
      <c r="BJ45" s="65">
        <f t="shared" si="257"/>
        <v>0</v>
      </c>
      <c r="BK45" s="65">
        <f t="shared" si="257"/>
        <v>0</v>
      </c>
      <c r="BL45" s="65">
        <f t="shared" si="257"/>
        <v>0</v>
      </c>
      <c r="BM45" s="65">
        <f t="shared" si="257"/>
        <v>0</v>
      </c>
      <c r="BN45" s="65">
        <f t="shared" si="257"/>
        <v>0</v>
      </c>
      <c r="BO45" s="65">
        <f t="shared" si="257"/>
        <v>0</v>
      </c>
      <c r="BP45" s="65">
        <f t="shared" si="257"/>
        <v>0</v>
      </c>
      <c r="BQ45" s="65">
        <f t="shared" si="257"/>
        <v>0</v>
      </c>
      <c r="BR45" s="65">
        <f t="shared" si="257"/>
        <v>0</v>
      </c>
      <c r="BS45" s="65">
        <f t="shared" si="257"/>
        <v>0</v>
      </c>
      <c r="BT45" s="65">
        <f t="shared" si="257"/>
        <v>0</v>
      </c>
      <c r="BU45" s="65">
        <f t="shared" si="257"/>
        <v>0</v>
      </c>
      <c r="BV45" s="65">
        <f t="shared" si="257"/>
        <v>0</v>
      </c>
      <c r="BW45" s="65">
        <f t="shared" si="257"/>
        <v>0</v>
      </c>
      <c r="BX45" s="65">
        <f t="shared" si="257"/>
        <v>0</v>
      </c>
      <c r="BY45" s="65">
        <f t="shared" si="257"/>
        <v>0</v>
      </c>
      <c r="BZ45" s="65">
        <f t="shared" si="257"/>
        <v>0</v>
      </c>
      <c r="CA45" s="65">
        <f t="shared" si="257"/>
        <v>0</v>
      </c>
      <c r="CB45" s="65">
        <f t="shared" ref="CB45:CP45" si="258">+CB44*$G45+CB42</f>
        <v>0</v>
      </c>
      <c r="CC45" s="65">
        <f t="shared" si="258"/>
        <v>0</v>
      </c>
      <c r="CD45" s="65">
        <f t="shared" si="258"/>
        <v>0</v>
      </c>
      <c r="CE45" s="65">
        <f t="shared" si="258"/>
        <v>0</v>
      </c>
      <c r="CF45" s="65">
        <f t="shared" si="258"/>
        <v>0</v>
      </c>
      <c r="CG45" s="65">
        <f t="shared" si="258"/>
        <v>0</v>
      </c>
      <c r="CH45" s="65">
        <f t="shared" si="258"/>
        <v>0</v>
      </c>
      <c r="CI45" s="65">
        <f t="shared" si="258"/>
        <v>0</v>
      </c>
      <c r="CJ45" s="65">
        <f t="shared" si="258"/>
        <v>0</v>
      </c>
      <c r="CK45" s="65">
        <f t="shared" si="258"/>
        <v>0</v>
      </c>
      <c r="CL45" s="65">
        <f t="shared" si="258"/>
        <v>0</v>
      </c>
      <c r="CM45" s="65">
        <f t="shared" si="258"/>
        <v>0</v>
      </c>
      <c r="CN45" s="65">
        <f t="shared" si="258"/>
        <v>0</v>
      </c>
      <c r="CO45" s="65">
        <f t="shared" si="258"/>
        <v>0</v>
      </c>
      <c r="CP45" s="65">
        <f t="shared" si="258"/>
        <v>0</v>
      </c>
    </row>
  </sheetData>
  <mergeCells count="6">
    <mergeCell ref="B5:C5"/>
    <mergeCell ref="B7:B15"/>
    <mergeCell ref="I15:M15"/>
    <mergeCell ref="B27:C27"/>
    <mergeCell ref="B29:B37"/>
    <mergeCell ref="I37:M37"/>
  </mergeCells>
  <dataValidations count="2">
    <dataValidation type="list" allowBlank="1" showInputMessage="1" showErrorMessage="1" sqref="E16 E12:E13 E38 E34:E35" xr:uid="{7C550328-2FCB-45B4-B80E-BE2DCAC246A0}">
      <formula1>Variables</formula1>
    </dataValidation>
    <dataValidation type="list" allowBlank="1" showInputMessage="1" showErrorMessage="1" sqref="H16 H12:H13 H38 H34:H35" xr:uid="{6574AC2B-DBCC-4E1F-B4B0-BA35AE946BCD}">
      <formula1>"Fixed,Variable"</formula1>
    </dataValidation>
  </dataValidations>
  <hyperlinks>
    <hyperlink ref="G3" location="'TITLE PAGE'!A1" display="Back to title page" xr:uid="{573AA182-9882-4842-88B6-657BAE068B4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3E654-637E-4AAC-980E-5AA69A840F0A}">
  <dimension ref="A1:CP47"/>
  <sheetViews>
    <sheetView zoomScale="70" zoomScaleNormal="70" workbookViewId="0">
      <selection activeCell="A28" sqref="A28:XFD28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64.8554687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6384" width="10.8554687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47.85" customHeight="1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48.6" customHeight="1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17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29.45" customHeight="1" thickBot="1" x14ac:dyDescent="0.25">
      <c r="B7" s="155" t="s">
        <v>99</v>
      </c>
      <c r="C7" s="19" t="s">
        <v>139</v>
      </c>
      <c r="D7" s="19" t="s">
        <v>140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25"/>
      <c r="O7" s="66">
        <f>73720/5</f>
        <v>14744</v>
      </c>
      <c r="P7" s="66">
        <f>73720/5</f>
        <v>14744</v>
      </c>
      <c r="Q7" s="66">
        <f>73720/5</f>
        <v>14744</v>
      </c>
      <c r="R7" s="66">
        <f>73720/5</f>
        <v>14744</v>
      </c>
      <c r="S7" s="66">
        <f>73720/5</f>
        <v>14744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24" customHeight="1" thickBot="1" x14ac:dyDescent="0.25">
      <c r="B8" s="156"/>
      <c r="C8" s="19" t="s">
        <v>139</v>
      </c>
      <c r="D8" s="19" t="s">
        <v>140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33">
        <v>3289</v>
      </c>
      <c r="U8" s="33">
        <v>3289</v>
      </c>
      <c r="V8" s="33">
        <v>3289</v>
      </c>
      <c r="W8" s="33">
        <v>3289</v>
      </c>
      <c r="X8" s="33">
        <v>3289</v>
      </c>
      <c r="Y8" s="33">
        <v>3289</v>
      </c>
      <c r="Z8" s="33">
        <v>3289</v>
      </c>
      <c r="AA8" s="33">
        <v>3289</v>
      </c>
      <c r="AB8" s="33">
        <v>3289</v>
      </c>
      <c r="AC8" s="33">
        <v>3289</v>
      </c>
      <c r="AD8" s="33">
        <v>3289</v>
      </c>
      <c r="AE8" s="33">
        <v>3289</v>
      </c>
      <c r="AF8" s="33">
        <v>3289</v>
      </c>
      <c r="AG8" s="33">
        <v>3289</v>
      </c>
      <c r="AH8" s="33">
        <v>3289</v>
      </c>
      <c r="AI8" s="33">
        <v>3289</v>
      </c>
      <c r="AJ8" s="33">
        <v>3289</v>
      </c>
      <c r="AK8" s="33">
        <v>3289</v>
      </c>
      <c r="AL8" s="33">
        <v>3289</v>
      </c>
      <c r="AM8" s="33">
        <v>3289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25.7" customHeight="1" thickBot="1" x14ac:dyDescent="0.25">
      <c r="B9" s="156"/>
      <c r="C9" s="19" t="s">
        <v>139</v>
      </c>
      <c r="D9" s="19" t="s">
        <v>140</v>
      </c>
      <c r="E9" s="28" t="s">
        <v>104</v>
      </c>
      <c r="F9" s="29"/>
      <c r="G9" s="29"/>
      <c r="H9" s="30" t="s">
        <v>103</v>
      </c>
      <c r="I9" s="31"/>
      <c r="J9" s="32"/>
      <c r="K9" s="32"/>
      <c r="L9" s="32"/>
      <c r="M9" s="32"/>
      <c r="N9" s="35">
        <f>+N23</f>
        <v>0</v>
      </c>
      <c r="O9" s="35">
        <f t="shared" ref="O9:BD9" si="0">+O23</f>
        <v>852.28289729729727</v>
      </c>
      <c r="P9" s="35">
        <f t="shared" si="0"/>
        <v>1692.1330162162162</v>
      </c>
      <c r="Q9" s="35">
        <f t="shared" si="0"/>
        <v>2519.5503567567566</v>
      </c>
      <c r="R9" s="35">
        <f t="shared" si="0"/>
        <v>3334.5349189189192</v>
      </c>
      <c r="S9" s="35">
        <f t="shared" si="0"/>
        <v>4137.0867027027025</v>
      </c>
      <c r="T9" s="35">
        <f t="shared" si="0"/>
        <v>4074.9228108108109</v>
      </c>
      <c r="U9" s="35">
        <f t="shared" si="0"/>
        <v>4012.7589189189193</v>
      </c>
      <c r="V9" s="35">
        <f t="shared" si="0"/>
        <v>3950.5950270270268</v>
      </c>
      <c r="W9" s="35">
        <f t="shared" si="0"/>
        <v>3888.4311351351353</v>
      </c>
      <c r="X9" s="35">
        <f t="shared" si="0"/>
        <v>3826.2672432432437</v>
      </c>
      <c r="Y9" s="35">
        <f t="shared" si="0"/>
        <v>3764.1033513513516</v>
      </c>
      <c r="Z9" s="35">
        <f t="shared" si="0"/>
        <v>3701.9394594594596</v>
      </c>
      <c r="AA9" s="35">
        <f t="shared" si="0"/>
        <v>3639.775567567568</v>
      </c>
      <c r="AB9" s="35">
        <f t="shared" si="0"/>
        <v>3577.6116756756755</v>
      </c>
      <c r="AC9" s="35">
        <f t="shared" si="0"/>
        <v>3515.447783783784</v>
      </c>
      <c r="AD9" s="35">
        <f t="shared" si="0"/>
        <v>3453.2838918918919</v>
      </c>
      <c r="AE9" s="35">
        <f t="shared" si="0"/>
        <v>3391.12</v>
      </c>
      <c r="AF9" s="35">
        <f t="shared" si="0"/>
        <v>3328.9561081081083</v>
      </c>
      <c r="AG9" s="35">
        <f t="shared" si="0"/>
        <v>3266.7922162162163</v>
      </c>
      <c r="AH9" s="35">
        <f t="shared" si="0"/>
        <v>3204.6283243243242</v>
      </c>
      <c r="AI9" s="35">
        <f t="shared" si="0"/>
        <v>3142.4644324324327</v>
      </c>
      <c r="AJ9" s="35">
        <f t="shared" si="0"/>
        <v>3080.3005405405402</v>
      </c>
      <c r="AK9" s="35">
        <f t="shared" si="0"/>
        <v>3018.1366486486486</v>
      </c>
      <c r="AL9" s="35">
        <f t="shared" si="0"/>
        <v>2955.9727567567566</v>
      </c>
      <c r="AM9" s="35">
        <f t="shared" si="0"/>
        <v>2893.8088648648645</v>
      </c>
      <c r="AN9" s="35">
        <f t="shared" si="0"/>
        <v>2831.6449729729729</v>
      </c>
      <c r="AO9" s="35">
        <f t="shared" si="0"/>
        <v>2769.4810810810809</v>
      </c>
      <c r="AP9" s="35">
        <f t="shared" si="0"/>
        <v>2707.3171891891889</v>
      </c>
      <c r="AQ9" s="35">
        <f t="shared" si="0"/>
        <v>2645.1532972972968</v>
      </c>
      <c r="AR9" s="35">
        <f t="shared" si="0"/>
        <v>2582.9894054054048</v>
      </c>
      <c r="AS9" s="35">
        <f t="shared" si="0"/>
        <v>2520.8255135135132</v>
      </c>
      <c r="AT9" s="35">
        <f t="shared" si="0"/>
        <v>2458.6616216216212</v>
      </c>
      <c r="AU9" s="35">
        <f t="shared" si="0"/>
        <v>2396.4977297297291</v>
      </c>
      <c r="AV9" s="35">
        <f t="shared" si="0"/>
        <v>2334.3338378378376</v>
      </c>
      <c r="AW9" s="35">
        <f t="shared" si="0"/>
        <v>2272.1699459459455</v>
      </c>
      <c r="AX9" s="35">
        <f t="shared" si="0"/>
        <v>2210.0060540540535</v>
      </c>
      <c r="AY9" s="35">
        <f t="shared" si="0"/>
        <v>2147.8421621621619</v>
      </c>
      <c r="AZ9" s="35">
        <f t="shared" si="0"/>
        <v>2085.6782702702699</v>
      </c>
      <c r="BA9" s="35">
        <f t="shared" si="0"/>
        <v>2023.514378378361</v>
      </c>
      <c r="BB9" s="35">
        <f t="shared" si="0"/>
        <v>0</v>
      </c>
      <c r="BC9" s="35">
        <f t="shared" si="0"/>
        <v>0</v>
      </c>
      <c r="BD9" s="35">
        <f t="shared" si="0"/>
        <v>0</v>
      </c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</row>
    <row r="10" spans="1:94" ht="33" customHeight="1" thickBot="1" x14ac:dyDescent="0.3">
      <c r="B10" s="156"/>
      <c r="C10" s="19" t="s">
        <v>139</v>
      </c>
      <c r="D10" s="19" t="s">
        <v>140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>N10</f>
        <v>3.5000000000000003E-2</v>
      </c>
      <c r="P10" s="38">
        <f t="shared" ref="P10:AR10" si="1">O10</f>
        <v>3.5000000000000003E-2</v>
      </c>
      <c r="Q10" s="38">
        <f t="shared" si="1"/>
        <v>3.5000000000000003E-2</v>
      </c>
      <c r="R10" s="38">
        <f t="shared" si="1"/>
        <v>3.5000000000000003E-2</v>
      </c>
      <c r="S10" s="38">
        <f t="shared" si="1"/>
        <v>3.5000000000000003E-2</v>
      </c>
      <c r="T10" s="38">
        <f t="shared" si="1"/>
        <v>3.5000000000000003E-2</v>
      </c>
      <c r="U10" s="38">
        <f t="shared" si="1"/>
        <v>3.5000000000000003E-2</v>
      </c>
      <c r="V10" s="38">
        <f t="shared" si="1"/>
        <v>3.5000000000000003E-2</v>
      </c>
      <c r="W10" s="38">
        <f t="shared" si="1"/>
        <v>3.5000000000000003E-2</v>
      </c>
      <c r="X10" s="38">
        <f t="shared" si="1"/>
        <v>3.5000000000000003E-2</v>
      </c>
      <c r="Y10" s="38">
        <f t="shared" si="1"/>
        <v>3.5000000000000003E-2</v>
      </c>
      <c r="Z10" s="38">
        <f t="shared" si="1"/>
        <v>3.5000000000000003E-2</v>
      </c>
      <c r="AA10" s="38">
        <f t="shared" si="1"/>
        <v>3.5000000000000003E-2</v>
      </c>
      <c r="AB10" s="38">
        <f t="shared" si="1"/>
        <v>3.5000000000000003E-2</v>
      </c>
      <c r="AC10" s="38">
        <f t="shared" si="1"/>
        <v>3.5000000000000003E-2</v>
      </c>
      <c r="AD10" s="38">
        <f t="shared" si="1"/>
        <v>3.5000000000000003E-2</v>
      </c>
      <c r="AE10" s="38">
        <f t="shared" si="1"/>
        <v>3.5000000000000003E-2</v>
      </c>
      <c r="AF10" s="38">
        <f t="shared" si="1"/>
        <v>3.5000000000000003E-2</v>
      </c>
      <c r="AG10" s="38">
        <f t="shared" si="1"/>
        <v>3.5000000000000003E-2</v>
      </c>
      <c r="AH10" s="38">
        <f t="shared" si="1"/>
        <v>3.5000000000000003E-2</v>
      </c>
      <c r="AI10" s="38">
        <f t="shared" si="1"/>
        <v>3.5000000000000003E-2</v>
      </c>
      <c r="AJ10" s="38">
        <f t="shared" si="1"/>
        <v>3.5000000000000003E-2</v>
      </c>
      <c r="AK10" s="38">
        <f t="shared" si="1"/>
        <v>3.5000000000000003E-2</v>
      </c>
      <c r="AL10" s="38">
        <f t="shared" si="1"/>
        <v>3.5000000000000003E-2</v>
      </c>
      <c r="AM10" s="38">
        <f t="shared" si="1"/>
        <v>3.5000000000000003E-2</v>
      </c>
      <c r="AN10" s="38">
        <f t="shared" si="1"/>
        <v>3.5000000000000003E-2</v>
      </c>
      <c r="AO10" s="38">
        <f t="shared" si="1"/>
        <v>3.5000000000000003E-2</v>
      </c>
      <c r="AP10" s="38">
        <f t="shared" si="1"/>
        <v>3.5000000000000003E-2</v>
      </c>
      <c r="AQ10" s="38">
        <f t="shared" si="1"/>
        <v>3.5000000000000003E-2</v>
      </c>
      <c r="AR10" s="38">
        <f t="shared" si="1"/>
        <v>3.5000000000000003E-2</v>
      </c>
      <c r="AS10" s="37">
        <v>0.03</v>
      </c>
      <c r="AT10" s="38">
        <f>+AS10</f>
        <v>0.03</v>
      </c>
      <c r="AU10" s="38">
        <f t="shared" ref="AU10:BD10" si="2">+AT10</f>
        <v>0.03</v>
      </c>
      <c r="AV10" s="38">
        <f t="shared" si="2"/>
        <v>0.03</v>
      </c>
      <c r="AW10" s="38">
        <f t="shared" si="2"/>
        <v>0.03</v>
      </c>
      <c r="AX10" s="38">
        <f t="shared" si="2"/>
        <v>0.03</v>
      </c>
      <c r="AY10" s="38">
        <f t="shared" si="2"/>
        <v>0.03</v>
      </c>
      <c r="AZ10" s="38">
        <f t="shared" si="2"/>
        <v>0.03</v>
      </c>
      <c r="BA10" s="38">
        <f t="shared" si="2"/>
        <v>0.03</v>
      </c>
      <c r="BB10" s="38">
        <f t="shared" si="2"/>
        <v>0.03</v>
      </c>
      <c r="BC10" s="38">
        <f t="shared" si="2"/>
        <v>0.03</v>
      </c>
      <c r="BD10" s="38">
        <f t="shared" si="2"/>
        <v>0.03</v>
      </c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29.25" thickBot="1" x14ac:dyDescent="0.25">
      <c r="B11" s="156"/>
      <c r="C11" s="19" t="s">
        <v>139</v>
      </c>
      <c r="D11" s="19" t="s">
        <v>140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>1/(1+O10)*N11</f>
        <v>0.93351070036640305</v>
      </c>
      <c r="P11" s="39">
        <f t="shared" ref="P11:BD11" si="3">1/(1+P10)*O11</f>
        <v>0.90194270566802237</v>
      </c>
      <c r="Q11" s="39">
        <f t="shared" si="3"/>
        <v>0.87144222769857238</v>
      </c>
      <c r="R11" s="39">
        <f t="shared" si="3"/>
        <v>0.84197316685852408</v>
      </c>
      <c r="S11" s="39">
        <f t="shared" si="3"/>
        <v>0.81350064430775282</v>
      </c>
      <c r="T11" s="39">
        <f t="shared" si="3"/>
        <v>0.78599096068381924</v>
      </c>
      <c r="U11" s="39">
        <f t="shared" si="3"/>
        <v>0.75941155621625056</v>
      </c>
      <c r="V11" s="39">
        <f t="shared" si="3"/>
        <v>0.73373097218961414</v>
      </c>
      <c r="W11" s="39">
        <f t="shared" si="3"/>
        <v>0.70891881370977217</v>
      </c>
      <c r="X11" s="39">
        <f t="shared" si="3"/>
        <v>0.68494571372924851</v>
      </c>
      <c r="Y11" s="39">
        <f t="shared" si="3"/>
        <v>0.66178329828912907</v>
      </c>
      <c r="Z11" s="39">
        <f t="shared" si="3"/>
        <v>0.63940415293635666</v>
      </c>
      <c r="AA11" s="39">
        <f t="shared" si="3"/>
        <v>0.61778179027667313</v>
      </c>
      <c r="AB11" s="39">
        <f t="shared" si="3"/>
        <v>0.59689061862480497</v>
      </c>
      <c r="AC11" s="39">
        <f t="shared" si="3"/>
        <v>0.57670591171478747</v>
      </c>
      <c r="AD11" s="39">
        <f t="shared" si="3"/>
        <v>0.55720377943457733</v>
      </c>
      <c r="AE11" s="39">
        <f t="shared" si="3"/>
        <v>0.53836113955031628</v>
      </c>
      <c r="AF11" s="39">
        <f t="shared" si="3"/>
        <v>0.520155690386779</v>
      </c>
      <c r="AG11" s="39">
        <f t="shared" si="3"/>
        <v>0.50256588443167061</v>
      </c>
      <c r="AH11" s="39">
        <f t="shared" si="3"/>
        <v>0.48557090283253201</v>
      </c>
      <c r="AI11" s="39">
        <f t="shared" si="3"/>
        <v>0.46915063075606961</v>
      </c>
      <c r="AJ11" s="39">
        <f t="shared" si="3"/>
        <v>0.45328563358074364</v>
      </c>
      <c r="AK11" s="39">
        <f t="shared" si="3"/>
        <v>0.43795713389443836</v>
      </c>
      <c r="AL11" s="39">
        <f t="shared" si="3"/>
        <v>0.42314698926998878</v>
      </c>
      <c r="AM11" s="39">
        <f t="shared" si="3"/>
        <v>0.40883767079225974</v>
      </c>
      <c r="AN11" s="39">
        <f t="shared" si="3"/>
        <v>0.39501224231136212</v>
      </c>
      <c r="AO11" s="39">
        <f t="shared" si="3"/>
        <v>0.38165434039745133</v>
      </c>
      <c r="AP11" s="39">
        <f t="shared" si="3"/>
        <v>0.36874815497338298</v>
      </c>
      <c r="AQ11" s="39">
        <f t="shared" si="3"/>
        <v>0.35627841060230242</v>
      </c>
      <c r="AR11" s="39">
        <f t="shared" si="3"/>
        <v>0.34423034840802169</v>
      </c>
      <c r="AS11" s="39">
        <f t="shared" si="3"/>
        <v>0.33420422175536085</v>
      </c>
      <c r="AT11" s="39">
        <f t="shared" si="3"/>
        <v>0.32447011820908822</v>
      </c>
      <c r="AU11" s="39">
        <f t="shared" si="3"/>
        <v>0.31501953224183321</v>
      </c>
      <c r="AV11" s="39">
        <f t="shared" si="3"/>
        <v>0.30584420606003226</v>
      </c>
      <c r="AW11" s="39">
        <f t="shared" si="3"/>
        <v>0.29693612238838085</v>
      </c>
      <c r="AX11" s="39">
        <f t="shared" si="3"/>
        <v>0.28828749746444743</v>
      </c>
      <c r="AY11" s="39">
        <f t="shared" si="3"/>
        <v>0.27989077423732761</v>
      </c>
      <c r="AZ11" s="39">
        <f t="shared" si="3"/>
        <v>0.27173861576439573</v>
      </c>
      <c r="BA11" s="39">
        <f t="shared" si="3"/>
        <v>0.2638238988003842</v>
      </c>
      <c r="BB11" s="39">
        <f t="shared" si="3"/>
        <v>0.25613970757318855</v>
      </c>
      <c r="BC11" s="39">
        <f t="shared" si="3"/>
        <v>0.24867932774095974</v>
      </c>
      <c r="BD11" s="39">
        <f t="shared" si="3"/>
        <v>0.24143624052520363</v>
      </c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29.25" thickBot="1" x14ac:dyDescent="0.25">
      <c r="B12" s="156"/>
      <c r="C12" s="19" t="s">
        <v>139</v>
      </c>
      <c r="D12" s="19" t="s">
        <v>140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33"/>
      <c r="O12" s="33"/>
      <c r="P12" s="33"/>
      <c r="Q12" s="68"/>
      <c r="R12" s="78">
        <f t="shared" ref="R12:V12" si="4">5116/5</f>
        <v>1023.2</v>
      </c>
      <c r="S12" s="78">
        <f t="shared" si="4"/>
        <v>1023.2</v>
      </c>
      <c r="T12" s="78">
        <f t="shared" si="4"/>
        <v>1023.2</v>
      </c>
      <c r="U12" s="78">
        <f t="shared" si="4"/>
        <v>1023.2</v>
      </c>
      <c r="V12" s="78">
        <f t="shared" si="4"/>
        <v>1023.2</v>
      </c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29.25" thickBot="1" x14ac:dyDescent="0.25">
      <c r="B13" s="156"/>
      <c r="C13" s="19" t="s">
        <v>139</v>
      </c>
      <c r="D13" s="19" t="s">
        <v>140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33"/>
      <c r="O13" s="33"/>
      <c r="P13" s="33"/>
      <c r="Q13" s="68"/>
      <c r="R13" s="68"/>
      <c r="S13" s="68"/>
      <c r="T13" s="68"/>
      <c r="U13" s="68"/>
      <c r="V13" s="68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19" t="s">
        <v>139</v>
      </c>
      <c r="D14" s="19" t="s">
        <v>140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BY14" si="5">IF((N8+N9)*N11&lt;&gt;0,(N8+N9)*N11,"")</f>
        <v/>
      </c>
      <c r="O14" s="47">
        <f t="shared" si="5"/>
        <v>795.61520436630713</v>
      </c>
      <c r="P14" s="47">
        <f t="shared" si="5"/>
        <v>1526.2070309962455</v>
      </c>
      <c r="Q14" s="47">
        <f t="shared" si="5"/>
        <v>2195.6425756908407</v>
      </c>
      <c r="R14" s="47">
        <f t="shared" si="5"/>
        <v>2807.5889256824944</v>
      </c>
      <c r="S14" s="47">
        <f t="shared" si="5"/>
        <v>3365.5226982056852</v>
      </c>
      <c r="T14" s="47">
        <f t="shared" si="5"/>
        <v>5787.9767644706799</v>
      </c>
      <c r="U14" s="47">
        <f t="shared" si="5"/>
        <v>5545.0401037321035</v>
      </c>
      <c r="V14" s="47">
        <f t="shared" si="5"/>
        <v>5311.9150974396362</v>
      </c>
      <c r="W14" s="47">
        <f t="shared" si="5"/>
        <v>5088.2159658035835</v>
      </c>
      <c r="X14" s="47">
        <f t="shared" si="5"/>
        <v>4873.5718002975864</v>
      </c>
      <c r="Y14" s="47">
        <f t="shared" si="5"/>
        <v>4667.6259990314074</v>
      </c>
      <c r="Z14" s="47">
        <f t="shared" si="5"/>
        <v>4470.0357233050272</v>
      </c>
      <c r="AA14" s="47">
        <f t="shared" si="5"/>
        <v>4280.4713745571644</v>
      </c>
      <c r="AB14" s="47">
        <f t="shared" si="5"/>
        <v>4098.6160909503624</v>
      </c>
      <c r="AC14" s="47">
        <f t="shared" si="5"/>
        <v>3924.1652628626921</v>
      </c>
      <c r="AD14" s="47">
        <f t="shared" si="5"/>
        <v>3756.826066583033</v>
      </c>
      <c r="AE14" s="47">
        <f t="shared" si="5"/>
        <v>3596.3170155328589</v>
      </c>
      <c r="AF14" s="47">
        <f t="shared" si="5"/>
        <v>3442.3675283623743</v>
      </c>
      <c r="AG14" s="47">
        <f t="shared" si="5"/>
        <v>3294.7175132929642</v>
      </c>
      <c r="AH14" s="47">
        <f t="shared" si="5"/>
        <v>3153.1169681010642</v>
      </c>
      <c r="AI14" s="47">
        <f t="shared" si="5"/>
        <v>3017.325595160903</v>
      </c>
      <c r="AJ14" s="47">
        <f t="shared" si="5"/>
        <v>2887.1124309850916</v>
      </c>
      <c r="AK14" s="47">
        <f t="shared" si="5"/>
        <v>2762.2554897227355</v>
      </c>
      <c r="AL14" s="47">
        <f t="shared" si="5"/>
        <v>2642.5414200947239</v>
      </c>
      <c r="AM14" s="47">
        <f t="shared" si="5"/>
        <v>2527.7651752650868</v>
      </c>
      <c r="AN14" s="47">
        <f t="shared" si="5"/>
        <v>1118.5344302037504</v>
      </c>
      <c r="AO14" s="47">
        <f t="shared" si="5"/>
        <v>1056.9844752432205</v>
      </c>
      <c r="AP14" s="47">
        <f t="shared" si="5"/>
        <v>998.31821844123863</v>
      </c>
      <c r="AQ14" s="47">
        <f t="shared" si="5"/>
        <v>942.41101256052048</v>
      </c>
      <c r="AR14" s="47">
        <f t="shared" si="5"/>
        <v>889.14334295693129</v>
      </c>
      <c r="AS14" s="47">
        <f t="shared" si="5"/>
        <v>842.47052892484157</v>
      </c>
      <c r="AT14" s="47">
        <f t="shared" si="5"/>
        <v>797.76222700371591</v>
      </c>
      <c r="AU14" s="47">
        <f t="shared" si="5"/>
        <v>754.94359383807455</v>
      </c>
      <c r="AV14" s="47">
        <f t="shared" si="5"/>
        <v>713.94247931258155</v>
      </c>
      <c r="AW14" s="47">
        <f t="shared" si="5"/>
        <v>674.68933315660604</v>
      </c>
      <c r="AX14" s="47">
        <f t="shared" si="5"/>
        <v>637.11711470452144</v>
      </c>
      <c r="AY14" s="47">
        <f t="shared" si="5"/>
        <v>601.16120570714327</v>
      </c>
      <c r="AZ14" s="47">
        <f t="shared" si="5"/>
        <v>566.75932609312235</v>
      </c>
      <c r="BA14" s="47">
        <f t="shared" si="5"/>
        <v>533.85145258241505</v>
      </c>
      <c r="BB14" s="47" t="str">
        <f t="shared" si="5"/>
        <v/>
      </c>
      <c r="BC14" s="47" t="str">
        <f t="shared" si="5"/>
        <v/>
      </c>
      <c r="BD14" s="47" t="str">
        <f t="shared" si="5"/>
        <v/>
      </c>
      <c r="BE14" s="47" t="str">
        <f t="shared" si="5"/>
        <v/>
      </c>
      <c r="BF14" s="47" t="str">
        <f t="shared" si="5"/>
        <v/>
      </c>
      <c r="BG14" s="47" t="str">
        <f t="shared" si="5"/>
        <v/>
      </c>
      <c r="BH14" s="47" t="str">
        <f t="shared" si="5"/>
        <v/>
      </c>
      <c r="BI14" s="47" t="str">
        <f t="shared" si="5"/>
        <v/>
      </c>
      <c r="BJ14" s="47" t="str">
        <f t="shared" si="5"/>
        <v/>
      </c>
      <c r="BK14" s="47" t="str">
        <f t="shared" si="5"/>
        <v/>
      </c>
      <c r="BL14" s="47" t="str">
        <f t="shared" si="5"/>
        <v/>
      </c>
      <c r="BM14" s="47" t="str">
        <f t="shared" si="5"/>
        <v/>
      </c>
      <c r="BN14" s="47" t="str">
        <f t="shared" si="5"/>
        <v/>
      </c>
      <c r="BO14" s="47" t="str">
        <f t="shared" si="5"/>
        <v/>
      </c>
      <c r="BP14" s="47" t="str">
        <f t="shared" si="5"/>
        <v/>
      </c>
      <c r="BQ14" s="47" t="str">
        <f t="shared" si="5"/>
        <v/>
      </c>
      <c r="BR14" s="47" t="str">
        <f t="shared" si="5"/>
        <v/>
      </c>
      <c r="BS14" s="47" t="str">
        <f t="shared" si="5"/>
        <v/>
      </c>
      <c r="BT14" s="47" t="str">
        <f t="shared" si="5"/>
        <v/>
      </c>
      <c r="BU14" s="47" t="str">
        <f t="shared" si="5"/>
        <v/>
      </c>
      <c r="BV14" s="47" t="str">
        <f t="shared" si="5"/>
        <v/>
      </c>
      <c r="BW14" s="47" t="str">
        <f t="shared" si="5"/>
        <v/>
      </c>
      <c r="BX14" s="47" t="str">
        <f t="shared" si="5"/>
        <v/>
      </c>
      <c r="BY14" s="47" t="str">
        <f t="shared" si="5"/>
        <v/>
      </c>
      <c r="BZ14" s="47" t="str">
        <f t="shared" ref="BZ14:CP14" si="6">IF((BZ8+BZ9)*BZ11&lt;&gt;0,(BZ8+BZ9)*BZ11,"")</f>
        <v/>
      </c>
      <c r="CA14" s="47" t="str">
        <f t="shared" si="6"/>
        <v/>
      </c>
      <c r="CB14" s="47" t="str">
        <f t="shared" si="6"/>
        <v/>
      </c>
      <c r="CC14" s="47" t="str">
        <f t="shared" si="6"/>
        <v/>
      </c>
      <c r="CD14" s="47" t="str">
        <f t="shared" si="6"/>
        <v/>
      </c>
      <c r="CE14" s="47" t="str">
        <f t="shared" si="6"/>
        <v/>
      </c>
      <c r="CF14" s="47" t="str">
        <f t="shared" si="6"/>
        <v/>
      </c>
      <c r="CG14" s="47" t="str">
        <f t="shared" si="6"/>
        <v/>
      </c>
      <c r="CH14" s="47" t="str">
        <f t="shared" si="6"/>
        <v/>
      </c>
      <c r="CI14" s="47" t="str">
        <f t="shared" si="6"/>
        <v/>
      </c>
      <c r="CJ14" s="47" t="str">
        <f t="shared" si="6"/>
        <v/>
      </c>
      <c r="CK14" s="47" t="str">
        <f t="shared" si="6"/>
        <v/>
      </c>
      <c r="CL14" s="47" t="str">
        <f t="shared" si="6"/>
        <v/>
      </c>
      <c r="CM14" s="47" t="str">
        <f t="shared" si="6"/>
        <v/>
      </c>
      <c r="CN14" s="47" t="str">
        <f t="shared" si="6"/>
        <v/>
      </c>
      <c r="CO14" s="47" t="str">
        <f t="shared" si="6"/>
        <v/>
      </c>
      <c r="CP14" s="48" t="str">
        <f t="shared" si="6"/>
        <v/>
      </c>
    </row>
    <row r="15" spans="1:94" s="42" customFormat="1" ht="29.25" thickBot="1" x14ac:dyDescent="0.25">
      <c r="B15" s="157"/>
      <c r="C15" s="19" t="s">
        <v>139</v>
      </c>
      <c r="D15" s="19" t="s">
        <v>140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100946.64456122134</v>
      </c>
      <c r="J15" s="159"/>
      <c r="K15" s="159"/>
      <c r="L15" s="159"/>
      <c r="M15" s="160"/>
    </row>
    <row r="16" spans="1:94" s="42" customFormat="1" ht="35.25" customHeight="1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2:94" ht="15" thickBot="1" x14ac:dyDescent="0.25"/>
    <row r="18" spans="2:94" ht="18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2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AT19" si="7">+O7+N21</f>
        <v>14744</v>
      </c>
      <c r="P19" s="58">
        <f t="shared" si="7"/>
        <v>29089.513513513513</v>
      </c>
      <c r="Q19" s="58">
        <f t="shared" si="7"/>
        <v>43036.54054054054</v>
      </c>
      <c r="R19" s="58">
        <f t="shared" si="7"/>
        <v>56585.08108108108</v>
      </c>
      <c r="S19" s="58">
        <f t="shared" si="7"/>
        <v>69735.135135135133</v>
      </c>
      <c r="T19" s="58">
        <f t="shared" si="7"/>
        <v>67742.702702702707</v>
      </c>
      <c r="U19" s="58">
        <f t="shared" si="7"/>
        <v>65750.270270270281</v>
      </c>
      <c r="V19" s="58">
        <f t="shared" si="7"/>
        <v>63757.837837837847</v>
      </c>
      <c r="W19" s="58">
        <f t="shared" si="7"/>
        <v>61765.405405405414</v>
      </c>
      <c r="X19" s="58">
        <f t="shared" si="7"/>
        <v>59772.972972972981</v>
      </c>
      <c r="Y19" s="58">
        <f t="shared" si="7"/>
        <v>57780.540540540547</v>
      </c>
      <c r="Z19" s="58">
        <f t="shared" si="7"/>
        <v>55788.108108108114</v>
      </c>
      <c r="AA19" s="58">
        <f t="shared" si="7"/>
        <v>53795.67567567568</v>
      </c>
      <c r="AB19" s="58">
        <f t="shared" si="7"/>
        <v>51803.243243243247</v>
      </c>
      <c r="AC19" s="58">
        <f t="shared" si="7"/>
        <v>49810.810810810814</v>
      </c>
      <c r="AD19" s="58">
        <f t="shared" si="7"/>
        <v>47818.37837837838</v>
      </c>
      <c r="AE19" s="58">
        <f t="shared" si="7"/>
        <v>45825.945945945947</v>
      </c>
      <c r="AF19" s="58">
        <f t="shared" si="7"/>
        <v>43833.513513513513</v>
      </c>
      <c r="AG19" s="58">
        <f t="shared" si="7"/>
        <v>41841.08108108108</v>
      </c>
      <c r="AH19" s="58">
        <f t="shared" si="7"/>
        <v>39848.648648648646</v>
      </c>
      <c r="AI19" s="58">
        <f t="shared" si="7"/>
        <v>37856.216216216213</v>
      </c>
      <c r="AJ19" s="58">
        <f t="shared" si="7"/>
        <v>35863.78378378378</v>
      </c>
      <c r="AK19" s="58">
        <f t="shared" si="7"/>
        <v>33871.351351351346</v>
      </c>
      <c r="AL19" s="58">
        <f t="shared" si="7"/>
        <v>31878.918918918913</v>
      </c>
      <c r="AM19" s="58">
        <f t="shared" si="7"/>
        <v>29886.486486486479</v>
      </c>
      <c r="AN19" s="58">
        <f t="shared" si="7"/>
        <v>27894.054054054046</v>
      </c>
      <c r="AO19" s="58">
        <f t="shared" si="7"/>
        <v>25901.621621621613</v>
      </c>
      <c r="AP19" s="58">
        <f t="shared" si="7"/>
        <v>23909.189189189179</v>
      </c>
      <c r="AQ19" s="58">
        <f t="shared" si="7"/>
        <v>21916.756756756746</v>
      </c>
      <c r="AR19" s="58">
        <f t="shared" si="7"/>
        <v>19924.324324324312</v>
      </c>
      <c r="AS19" s="58">
        <f t="shared" si="7"/>
        <v>17931.891891891879</v>
      </c>
      <c r="AT19" s="58">
        <f t="shared" si="7"/>
        <v>15939.459459459445</v>
      </c>
      <c r="AU19" s="58">
        <f t="shared" ref="AU19:BZ19" si="8">+AU7+AT21</f>
        <v>13947.027027027012</v>
      </c>
      <c r="AV19" s="58">
        <f t="shared" si="8"/>
        <v>11954.594594594579</v>
      </c>
      <c r="AW19" s="58">
        <f t="shared" si="8"/>
        <v>9962.1621621621453</v>
      </c>
      <c r="AX19" s="58">
        <f t="shared" si="8"/>
        <v>7969.7297297297127</v>
      </c>
      <c r="AY19" s="58">
        <f t="shared" si="8"/>
        <v>5977.2972972972802</v>
      </c>
      <c r="AZ19" s="58">
        <f t="shared" si="8"/>
        <v>3984.8648648648477</v>
      </c>
      <c r="BA19" s="58">
        <f t="shared" si="8"/>
        <v>1992.4324324324152</v>
      </c>
      <c r="BB19" s="58">
        <f t="shared" si="8"/>
        <v>0</v>
      </c>
      <c r="BC19" s="58">
        <f t="shared" si="8"/>
        <v>0</v>
      </c>
      <c r="BD19" s="58">
        <f t="shared" si="8"/>
        <v>0</v>
      </c>
      <c r="BE19" s="58">
        <f t="shared" si="8"/>
        <v>0</v>
      </c>
      <c r="BF19" s="58">
        <f t="shared" si="8"/>
        <v>0</v>
      </c>
      <c r="BG19" s="58">
        <f t="shared" si="8"/>
        <v>0</v>
      </c>
      <c r="BH19" s="58">
        <f t="shared" si="8"/>
        <v>0</v>
      </c>
      <c r="BI19" s="58">
        <f t="shared" si="8"/>
        <v>0</v>
      </c>
      <c r="BJ19" s="58">
        <f t="shared" si="8"/>
        <v>0</v>
      </c>
      <c r="BK19" s="58">
        <f t="shared" si="8"/>
        <v>0</v>
      </c>
      <c r="BL19" s="58">
        <f t="shared" si="8"/>
        <v>0</v>
      </c>
      <c r="BM19" s="58">
        <f t="shared" si="8"/>
        <v>0</v>
      </c>
      <c r="BN19" s="58">
        <f t="shared" si="8"/>
        <v>0</v>
      </c>
      <c r="BO19" s="58">
        <f t="shared" si="8"/>
        <v>0</v>
      </c>
      <c r="BP19" s="58">
        <f t="shared" si="8"/>
        <v>0</v>
      </c>
      <c r="BQ19" s="58">
        <f t="shared" si="8"/>
        <v>0</v>
      </c>
      <c r="BR19" s="58">
        <f t="shared" si="8"/>
        <v>0</v>
      </c>
      <c r="BS19" s="58">
        <f t="shared" si="8"/>
        <v>0</v>
      </c>
      <c r="BT19" s="58">
        <f t="shared" si="8"/>
        <v>0</v>
      </c>
      <c r="BU19" s="58">
        <f t="shared" si="8"/>
        <v>0</v>
      </c>
      <c r="BV19" s="58">
        <f t="shared" si="8"/>
        <v>0</v>
      </c>
      <c r="BW19" s="58">
        <f t="shared" si="8"/>
        <v>0</v>
      </c>
      <c r="BX19" s="58">
        <f t="shared" si="8"/>
        <v>0</v>
      </c>
      <c r="BY19" s="58">
        <f t="shared" si="8"/>
        <v>0</v>
      </c>
      <c r="BZ19" s="58">
        <f t="shared" si="8"/>
        <v>0</v>
      </c>
      <c r="CA19" s="58">
        <f t="shared" ref="CA19:CP19" si="9">+CA7+BZ21</f>
        <v>0</v>
      </c>
      <c r="CB19" s="58">
        <f t="shared" si="9"/>
        <v>0</v>
      </c>
      <c r="CC19" s="58">
        <f t="shared" si="9"/>
        <v>0</v>
      </c>
      <c r="CD19" s="58">
        <f t="shared" si="9"/>
        <v>0</v>
      </c>
      <c r="CE19" s="58">
        <f t="shared" si="9"/>
        <v>0</v>
      </c>
      <c r="CF19" s="58">
        <f t="shared" si="9"/>
        <v>0</v>
      </c>
      <c r="CG19" s="58">
        <f t="shared" si="9"/>
        <v>0</v>
      </c>
      <c r="CH19" s="58">
        <f t="shared" si="9"/>
        <v>0</v>
      </c>
      <c r="CI19" s="58">
        <f t="shared" si="9"/>
        <v>0</v>
      </c>
      <c r="CJ19" s="58">
        <f t="shared" si="9"/>
        <v>0</v>
      </c>
      <c r="CK19" s="58">
        <f t="shared" si="9"/>
        <v>0</v>
      </c>
      <c r="CL19" s="58">
        <f t="shared" si="9"/>
        <v>0</v>
      </c>
      <c r="CM19" s="58">
        <f t="shared" si="9"/>
        <v>0</v>
      </c>
      <c r="CN19" s="58">
        <f t="shared" si="9"/>
        <v>0</v>
      </c>
      <c r="CO19" s="58">
        <f t="shared" si="9"/>
        <v>0</v>
      </c>
      <c r="CP19" s="58">
        <f t="shared" si="9"/>
        <v>0</v>
      </c>
    </row>
    <row r="20" spans="2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59">
        <f>IF(N19=0,0,+N7/$G20)</f>
        <v>0</v>
      </c>
      <c r="O20" s="59">
        <f t="shared" ref="O20:AT20" si="10">MIN(IF(O19=0,0,+O7/$G20)+N20,O19)</f>
        <v>398.48648648648651</v>
      </c>
      <c r="P20" s="59">
        <f t="shared" si="10"/>
        <v>796.97297297297303</v>
      </c>
      <c r="Q20" s="59">
        <f t="shared" si="10"/>
        <v>1195.4594594594596</v>
      </c>
      <c r="R20" s="59">
        <f t="shared" si="10"/>
        <v>1593.9459459459461</v>
      </c>
      <c r="S20" s="59">
        <f t="shared" si="10"/>
        <v>1992.4324324324325</v>
      </c>
      <c r="T20" s="59">
        <f t="shared" si="10"/>
        <v>1992.4324324324325</v>
      </c>
      <c r="U20" s="59">
        <f t="shared" si="10"/>
        <v>1992.4324324324325</v>
      </c>
      <c r="V20" s="59">
        <f t="shared" si="10"/>
        <v>1992.4324324324325</v>
      </c>
      <c r="W20" s="59">
        <f t="shared" si="10"/>
        <v>1992.4324324324325</v>
      </c>
      <c r="X20" s="59">
        <f t="shared" si="10"/>
        <v>1992.4324324324325</v>
      </c>
      <c r="Y20" s="59">
        <f t="shared" si="10"/>
        <v>1992.4324324324325</v>
      </c>
      <c r="Z20" s="59">
        <f t="shared" si="10"/>
        <v>1992.4324324324325</v>
      </c>
      <c r="AA20" s="59">
        <f t="shared" si="10"/>
        <v>1992.4324324324325</v>
      </c>
      <c r="AB20" s="59">
        <f t="shared" si="10"/>
        <v>1992.4324324324325</v>
      </c>
      <c r="AC20" s="59">
        <f t="shared" si="10"/>
        <v>1992.4324324324325</v>
      </c>
      <c r="AD20" s="59">
        <f t="shared" si="10"/>
        <v>1992.4324324324325</v>
      </c>
      <c r="AE20" s="59">
        <f t="shared" si="10"/>
        <v>1992.4324324324325</v>
      </c>
      <c r="AF20" s="59">
        <f t="shared" si="10"/>
        <v>1992.4324324324325</v>
      </c>
      <c r="AG20" s="59">
        <f t="shared" si="10"/>
        <v>1992.4324324324325</v>
      </c>
      <c r="AH20" s="59">
        <f t="shared" si="10"/>
        <v>1992.4324324324325</v>
      </c>
      <c r="AI20" s="59">
        <f t="shared" si="10"/>
        <v>1992.4324324324325</v>
      </c>
      <c r="AJ20" s="59">
        <f t="shared" si="10"/>
        <v>1992.4324324324325</v>
      </c>
      <c r="AK20" s="59">
        <f t="shared" si="10"/>
        <v>1992.4324324324325</v>
      </c>
      <c r="AL20" s="59">
        <f t="shared" si="10"/>
        <v>1992.4324324324325</v>
      </c>
      <c r="AM20" s="59">
        <f t="shared" si="10"/>
        <v>1992.4324324324325</v>
      </c>
      <c r="AN20" s="59">
        <f t="shared" si="10"/>
        <v>1992.4324324324325</v>
      </c>
      <c r="AO20" s="59">
        <f t="shared" si="10"/>
        <v>1992.4324324324325</v>
      </c>
      <c r="AP20" s="59">
        <f t="shared" si="10"/>
        <v>1992.4324324324325</v>
      </c>
      <c r="AQ20" s="59">
        <f t="shared" si="10"/>
        <v>1992.4324324324325</v>
      </c>
      <c r="AR20" s="59">
        <f t="shared" si="10"/>
        <v>1992.4324324324325</v>
      </c>
      <c r="AS20" s="59">
        <f t="shared" si="10"/>
        <v>1992.4324324324325</v>
      </c>
      <c r="AT20" s="59">
        <f t="shared" si="10"/>
        <v>1992.4324324324325</v>
      </c>
      <c r="AU20" s="59">
        <f t="shared" ref="AU20:BZ20" si="11">MIN(IF(AU19=0,0,+AU7/$G20)+AT20,AU19)</f>
        <v>1992.4324324324325</v>
      </c>
      <c r="AV20" s="59">
        <f t="shared" si="11"/>
        <v>1992.4324324324325</v>
      </c>
      <c r="AW20" s="59">
        <f t="shared" si="11"/>
        <v>1992.4324324324325</v>
      </c>
      <c r="AX20" s="59">
        <f t="shared" si="11"/>
        <v>1992.4324324324325</v>
      </c>
      <c r="AY20" s="59">
        <f t="shared" si="11"/>
        <v>1992.4324324324325</v>
      </c>
      <c r="AZ20" s="59">
        <f t="shared" si="11"/>
        <v>1992.4324324324325</v>
      </c>
      <c r="BA20" s="59">
        <f t="shared" si="11"/>
        <v>1992.4324324324152</v>
      </c>
      <c r="BB20" s="59">
        <f t="shared" si="11"/>
        <v>0</v>
      </c>
      <c r="BC20" s="59">
        <f t="shared" si="11"/>
        <v>0</v>
      </c>
      <c r="BD20" s="59">
        <f t="shared" si="11"/>
        <v>0</v>
      </c>
      <c r="BE20" s="59">
        <f t="shared" si="11"/>
        <v>0</v>
      </c>
      <c r="BF20" s="59">
        <f t="shared" si="11"/>
        <v>0</v>
      </c>
      <c r="BG20" s="59">
        <f t="shared" si="11"/>
        <v>0</v>
      </c>
      <c r="BH20" s="59">
        <f t="shared" si="11"/>
        <v>0</v>
      </c>
      <c r="BI20" s="59">
        <f t="shared" si="11"/>
        <v>0</v>
      </c>
      <c r="BJ20" s="59">
        <f t="shared" si="11"/>
        <v>0</v>
      </c>
      <c r="BK20" s="59">
        <f t="shared" si="11"/>
        <v>0</v>
      </c>
      <c r="BL20" s="59">
        <f t="shared" si="11"/>
        <v>0</v>
      </c>
      <c r="BM20" s="59">
        <f t="shared" si="11"/>
        <v>0</v>
      </c>
      <c r="BN20" s="59">
        <f t="shared" si="11"/>
        <v>0</v>
      </c>
      <c r="BO20" s="59">
        <f t="shared" si="11"/>
        <v>0</v>
      </c>
      <c r="BP20" s="59">
        <f t="shared" si="11"/>
        <v>0</v>
      </c>
      <c r="BQ20" s="59">
        <f t="shared" si="11"/>
        <v>0</v>
      </c>
      <c r="BR20" s="59">
        <f t="shared" si="11"/>
        <v>0</v>
      </c>
      <c r="BS20" s="59">
        <f t="shared" si="11"/>
        <v>0</v>
      </c>
      <c r="BT20" s="59">
        <f t="shared" si="11"/>
        <v>0</v>
      </c>
      <c r="BU20" s="59">
        <f t="shared" si="11"/>
        <v>0</v>
      </c>
      <c r="BV20" s="59">
        <f t="shared" si="11"/>
        <v>0</v>
      </c>
      <c r="BW20" s="59">
        <f t="shared" si="11"/>
        <v>0</v>
      </c>
      <c r="BX20" s="59">
        <f t="shared" si="11"/>
        <v>0</v>
      </c>
      <c r="BY20" s="59">
        <f t="shared" si="11"/>
        <v>0</v>
      </c>
      <c r="BZ20" s="59">
        <f t="shared" si="11"/>
        <v>0</v>
      </c>
      <c r="CA20" s="59">
        <f t="shared" ref="CA20:CP20" si="12">MIN(IF(CA19=0,0,+CA7/$G20)+BZ20,CA19)</f>
        <v>0</v>
      </c>
      <c r="CB20" s="59">
        <f t="shared" si="12"/>
        <v>0</v>
      </c>
      <c r="CC20" s="59">
        <f t="shared" si="12"/>
        <v>0</v>
      </c>
      <c r="CD20" s="59">
        <f t="shared" si="12"/>
        <v>0</v>
      </c>
      <c r="CE20" s="59">
        <f t="shared" si="12"/>
        <v>0</v>
      </c>
      <c r="CF20" s="59">
        <f t="shared" si="12"/>
        <v>0</v>
      </c>
      <c r="CG20" s="59">
        <f t="shared" si="12"/>
        <v>0</v>
      </c>
      <c r="CH20" s="59">
        <f t="shared" si="12"/>
        <v>0</v>
      </c>
      <c r="CI20" s="59">
        <f t="shared" si="12"/>
        <v>0</v>
      </c>
      <c r="CJ20" s="59">
        <f t="shared" si="12"/>
        <v>0</v>
      </c>
      <c r="CK20" s="59">
        <f t="shared" si="12"/>
        <v>0</v>
      </c>
      <c r="CL20" s="59">
        <f t="shared" si="12"/>
        <v>0</v>
      </c>
      <c r="CM20" s="59">
        <f t="shared" si="12"/>
        <v>0</v>
      </c>
      <c r="CN20" s="59">
        <f t="shared" si="12"/>
        <v>0</v>
      </c>
      <c r="CO20" s="59">
        <f t="shared" si="12"/>
        <v>0</v>
      </c>
      <c r="CP20" s="59">
        <f t="shared" si="12"/>
        <v>0</v>
      </c>
    </row>
    <row r="21" spans="2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59">
        <f>+N19-N20</f>
        <v>0</v>
      </c>
      <c r="O21" s="59">
        <f>+O19-O20</f>
        <v>14345.513513513513</v>
      </c>
      <c r="P21" s="59">
        <f t="shared" ref="P21:CA21" si="13">+P19-P20</f>
        <v>28292.54054054054</v>
      </c>
      <c r="Q21" s="59">
        <f t="shared" si="13"/>
        <v>41841.08108108108</v>
      </c>
      <c r="R21" s="59">
        <f t="shared" si="13"/>
        <v>54991.135135135133</v>
      </c>
      <c r="S21" s="59">
        <f t="shared" si="13"/>
        <v>67742.702702702707</v>
      </c>
      <c r="T21" s="59">
        <f t="shared" si="13"/>
        <v>65750.270270270281</v>
      </c>
      <c r="U21" s="59">
        <f t="shared" si="13"/>
        <v>63757.837837837847</v>
      </c>
      <c r="V21" s="59">
        <f t="shared" si="13"/>
        <v>61765.405405405414</v>
      </c>
      <c r="W21" s="59">
        <f t="shared" si="13"/>
        <v>59772.972972972981</v>
      </c>
      <c r="X21" s="59">
        <f t="shared" si="13"/>
        <v>57780.540540540547</v>
      </c>
      <c r="Y21" s="59">
        <f t="shared" si="13"/>
        <v>55788.108108108114</v>
      </c>
      <c r="Z21" s="59">
        <f t="shared" si="13"/>
        <v>53795.67567567568</v>
      </c>
      <c r="AA21" s="59">
        <f t="shared" si="13"/>
        <v>51803.243243243247</v>
      </c>
      <c r="AB21" s="59">
        <f t="shared" si="13"/>
        <v>49810.810810810814</v>
      </c>
      <c r="AC21" s="59">
        <f t="shared" si="13"/>
        <v>47818.37837837838</v>
      </c>
      <c r="AD21" s="59">
        <f t="shared" si="13"/>
        <v>45825.945945945947</v>
      </c>
      <c r="AE21" s="59">
        <f t="shared" si="13"/>
        <v>43833.513513513513</v>
      </c>
      <c r="AF21" s="59">
        <f t="shared" si="13"/>
        <v>41841.08108108108</v>
      </c>
      <c r="AG21" s="59">
        <f t="shared" si="13"/>
        <v>39848.648648648646</v>
      </c>
      <c r="AH21" s="59">
        <f t="shared" si="13"/>
        <v>37856.216216216213</v>
      </c>
      <c r="AI21" s="59">
        <f t="shared" si="13"/>
        <v>35863.78378378378</v>
      </c>
      <c r="AJ21" s="59">
        <f t="shared" si="13"/>
        <v>33871.351351351346</v>
      </c>
      <c r="AK21" s="59">
        <f t="shared" si="13"/>
        <v>31878.918918918913</v>
      </c>
      <c r="AL21" s="59">
        <f t="shared" si="13"/>
        <v>29886.486486486479</v>
      </c>
      <c r="AM21" s="59">
        <f t="shared" si="13"/>
        <v>27894.054054054046</v>
      </c>
      <c r="AN21" s="59">
        <f t="shared" si="13"/>
        <v>25901.621621621613</v>
      </c>
      <c r="AO21" s="59">
        <f t="shared" si="13"/>
        <v>23909.189189189179</v>
      </c>
      <c r="AP21" s="59">
        <f t="shared" si="13"/>
        <v>21916.756756756746</v>
      </c>
      <c r="AQ21" s="59">
        <f t="shared" si="13"/>
        <v>19924.324324324312</v>
      </c>
      <c r="AR21" s="59">
        <f t="shared" si="13"/>
        <v>17931.891891891879</v>
      </c>
      <c r="AS21" s="59">
        <f t="shared" si="13"/>
        <v>15939.459459459445</v>
      </c>
      <c r="AT21" s="59">
        <f t="shared" si="13"/>
        <v>13947.027027027012</v>
      </c>
      <c r="AU21" s="59">
        <f t="shared" si="13"/>
        <v>11954.594594594579</v>
      </c>
      <c r="AV21" s="59">
        <f t="shared" si="13"/>
        <v>9962.1621621621453</v>
      </c>
      <c r="AW21" s="59">
        <f t="shared" si="13"/>
        <v>7969.7297297297127</v>
      </c>
      <c r="AX21" s="59">
        <f t="shared" si="13"/>
        <v>5977.2972972972802</v>
      </c>
      <c r="AY21" s="59">
        <f t="shared" si="13"/>
        <v>3984.8648648648477</v>
      </c>
      <c r="AZ21" s="59">
        <f t="shared" si="13"/>
        <v>1992.4324324324152</v>
      </c>
      <c r="BA21" s="59">
        <f t="shared" si="13"/>
        <v>0</v>
      </c>
      <c r="BB21" s="59">
        <f t="shared" si="13"/>
        <v>0</v>
      </c>
      <c r="BC21" s="59">
        <f t="shared" si="13"/>
        <v>0</v>
      </c>
      <c r="BD21" s="59">
        <f t="shared" si="13"/>
        <v>0</v>
      </c>
      <c r="BE21" s="59">
        <f t="shared" si="13"/>
        <v>0</v>
      </c>
      <c r="BF21" s="59">
        <f t="shared" si="13"/>
        <v>0</v>
      </c>
      <c r="BG21" s="59">
        <f t="shared" si="13"/>
        <v>0</v>
      </c>
      <c r="BH21" s="59">
        <f t="shared" si="13"/>
        <v>0</v>
      </c>
      <c r="BI21" s="59">
        <f t="shared" si="13"/>
        <v>0</v>
      </c>
      <c r="BJ21" s="59">
        <f t="shared" si="13"/>
        <v>0</v>
      </c>
      <c r="BK21" s="59">
        <f t="shared" si="13"/>
        <v>0</v>
      </c>
      <c r="BL21" s="59">
        <f t="shared" si="13"/>
        <v>0</v>
      </c>
      <c r="BM21" s="59">
        <f t="shared" si="13"/>
        <v>0</v>
      </c>
      <c r="BN21" s="59">
        <f t="shared" si="13"/>
        <v>0</v>
      </c>
      <c r="BO21" s="59">
        <f t="shared" si="13"/>
        <v>0</v>
      </c>
      <c r="BP21" s="59">
        <f t="shared" si="13"/>
        <v>0</v>
      </c>
      <c r="BQ21" s="59">
        <f t="shared" si="13"/>
        <v>0</v>
      </c>
      <c r="BR21" s="59">
        <f t="shared" si="13"/>
        <v>0</v>
      </c>
      <c r="BS21" s="59">
        <f t="shared" si="13"/>
        <v>0</v>
      </c>
      <c r="BT21" s="59">
        <f t="shared" si="13"/>
        <v>0</v>
      </c>
      <c r="BU21" s="59">
        <f t="shared" si="13"/>
        <v>0</v>
      </c>
      <c r="BV21" s="59">
        <f t="shared" si="13"/>
        <v>0</v>
      </c>
      <c r="BW21" s="59">
        <f t="shared" si="13"/>
        <v>0</v>
      </c>
      <c r="BX21" s="59">
        <f t="shared" si="13"/>
        <v>0</v>
      </c>
      <c r="BY21" s="59">
        <f t="shared" si="13"/>
        <v>0</v>
      </c>
      <c r="BZ21" s="59">
        <f t="shared" si="13"/>
        <v>0</v>
      </c>
      <c r="CA21" s="59">
        <f t="shared" si="13"/>
        <v>0</v>
      </c>
      <c r="CB21" s="59">
        <f t="shared" ref="CB21:CP21" si="14">+CB19-CB20</f>
        <v>0</v>
      </c>
      <c r="CC21" s="59">
        <f t="shared" si="14"/>
        <v>0</v>
      </c>
      <c r="CD21" s="59">
        <f t="shared" si="14"/>
        <v>0</v>
      </c>
      <c r="CE21" s="59">
        <f t="shared" si="14"/>
        <v>0</v>
      </c>
      <c r="CF21" s="59">
        <f t="shared" si="14"/>
        <v>0</v>
      </c>
      <c r="CG21" s="59">
        <f t="shared" si="14"/>
        <v>0</v>
      </c>
      <c r="CH21" s="59">
        <f t="shared" si="14"/>
        <v>0</v>
      </c>
      <c r="CI21" s="59">
        <f t="shared" si="14"/>
        <v>0</v>
      </c>
      <c r="CJ21" s="59">
        <f t="shared" si="14"/>
        <v>0</v>
      </c>
      <c r="CK21" s="59">
        <f t="shared" si="14"/>
        <v>0</v>
      </c>
      <c r="CL21" s="59">
        <f t="shared" si="14"/>
        <v>0</v>
      </c>
      <c r="CM21" s="59">
        <f t="shared" si="14"/>
        <v>0</v>
      </c>
      <c r="CN21" s="59">
        <f t="shared" si="14"/>
        <v>0</v>
      </c>
      <c r="CO21" s="59">
        <f t="shared" si="14"/>
        <v>0</v>
      </c>
      <c r="CP21" s="59">
        <f t="shared" si="14"/>
        <v>0</v>
      </c>
    </row>
    <row r="22" spans="2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59">
        <f>AVERAGE(N19,N21)</f>
        <v>0</v>
      </c>
      <c r="O22" s="59">
        <f>AVERAGE(O19,O21)</f>
        <v>14544.756756756757</v>
      </c>
      <c r="P22" s="59">
        <f t="shared" ref="P22:CA22" si="15">AVERAGE(P19,P21)</f>
        <v>28691.027027027027</v>
      </c>
      <c r="Q22" s="59">
        <f t="shared" si="15"/>
        <v>42438.810810810814</v>
      </c>
      <c r="R22" s="59">
        <f t="shared" si="15"/>
        <v>55788.108108108107</v>
      </c>
      <c r="S22" s="59">
        <f t="shared" si="15"/>
        <v>68738.91891891892</v>
      </c>
      <c r="T22" s="59">
        <f t="shared" si="15"/>
        <v>66746.486486486494</v>
      </c>
      <c r="U22" s="59">
        <f t="shared" si="15"/>
        <v>64754.054054054068</v>
      </c>
      <c r="V22" s="59">
        <f t="shared" si="15"/>
        <v>62761.621621621627</v>
      </c>
      <c r="W22" s="59">
        <f t="shared" si="15"/>
        <v>60769.189189189201</v>
      </c>
      <c r="X22" s="59">
        <f t="shared" si="15"/>
        <v>58776.75675675676</v>
      </c>
      <c r="Y22" s="59">
        <f t="shared" si="15"/>
        <v>56784.324324324334</v>
      </c>
      <c r="Z22" s="59">
        <f t="shared" si="15"/>
        <v>54791.891891891893</v>
      </c>
      <c r="AA22" s="59">
        <f t="shared" si="15"/>
        <v>52799.459459459467</v>
      </c>
      <c r="AB22" s="59">
        <f t="shared" si="15"/>
        <v>50807.027027027027</v>
      </c>
      <c r="AC22" s="59">
        <f t="shared" si="15"/>
        <v>48814.5945945946</v>
      </c>
      <c r="AD22" s="59">
        <f t="shared" si="15"/>
        <v>46822.16216216216</v>
      </c>
      <c r="AE22" s="59">
        <f t="shared" si="15"/>
        <v>44829.729729729734</v>
      </c>
      <c r="AF22" s="59">
        <f t="shared" si="15"/>
        <v>42837.297297297293</v>
      </c>
      <c r="AG22" s="59">
        <f t="shared" si="15"/>
        <v>40844.864864864867</v>
      </c>
      <c r="AH22" s="59">
        <f t="shared" si="15"/>
        <v>38852.432432432426</v>
      </c>
      <c r="AI22" s="59">
        <f t="shared" si="15"/>
        <v>36860</v>
      </c>
      <c r="AJ22" s="59">
        <f t="shared" si="15"/>
        <v>34867.567567567559</v>
      </c>
      <c r="AK22" s="59">
        <f t="shared" si="15"/>
        <v>32875.135135135133</v>
      </c>
      <c r="AL22" s="59">
        <f t="shared" si="15"/>
        <v>30882.702702702696</v>
      </c>
      <c r="AM22" s="59">
        <f t="shared" si="15"/>
        <v>28890.270270270263</v>
      </c>
      <c r="AN22" s="59">
        <f t="shared" si="15"/>
        <v>26897.837837837829</v>
      </c>
      <c r="AO22" s="59">
        <f t="shared" si="15"/>
        <v>24905.405405405396</v>
      </c>
      <c r="AP22" s="59">
        <f t="shared" si="15"/>
        <v>22912.972972972962</v>
      </c>
      <c r="AQ22" s="59">
        <f t="shared" si="15"/>
        <v>20920.540540540529</v>
      </c>
      <c r="AR22" s="59">
        <f t="shared" si="15"/>
        <v>18928.108108108096</v>
      </c>
      <c r="AS22" s="59">
        <f t="shared" si="15"/>
        <v>16935.675675675662</v>
      </c>
      <c r="AT22" s="59">
        <f t="shared" si="15"/>
        <v>14943.243243243229</v>
      </c>
      <c r="AU22" s="59">
        <f t="shared" si="15"/>
        <v>12950.810810810795</v>
      </c>
      <c r="AV22" s="59">
        <f t="shared" si="15"/>
        <v>10958.378378378362</v>
      </c>
      <c r="AW22" s="59">
        <f t="shared" si="15"/>
        <v>8965.9459459459285</v>
      </c>
      <c r="AX22" s="59">
        <f t="shared" si="15"/>
        <v>6973.5135135134969</v>
      </c>
      <c r="AY22" s="59">
        <f t="shared" si="15"/>
        <v>4981.0810810810635</v>
      </c>
      <c r="AZ22" s="59">
        <f t="shared" si="15"/>
        <v>2988.6486486486315</v>
      </c>
      <c r="BA22" s="59">
        <f t="shared" si="15"/>
        <v>996.21621621620761</v>
      </c>
      <c r="BB22" s="59">
        <f t="shared" si="15"/>
        <v>0</v>
      </c>
      <c r="BC22" s="59">
        <f t="shared" si="15"/>
        <v>0</v>
      </c>
      <c r="BD22" s="59">
        <f t="shared" si="15"/>
        <v>0</v>
      </c>
      <c r="BE22" s="59">
        <f t="shared" si="15"/>
        <v>0</v>
      </c>
      <c r="BF22" s="59">
        <f t="shared" si="15"/>
        <v>0</v>
      </c>
      <c r="BG22" s="59">
        <f t="shared" si="15"/>
        <v>0</v>
      </c>
      <c r="BH22" s="59">
        <f t="shared" si="15"/>
        <v>0</v>
      </c>
      <c r="BI22" s="59">
        <f t="shared" si="15"/>
        <v>0</v>
      </c>
      <c r="BJ22" s="59">
        <f t="shared" si="15"/>
        <v>0</v>
      </c>
      <c r="BK22" s="59">
        <f t="shared" si="15"/>
        <v>0</v>
      </c>
      <c r="BL22" s="59">
        <f t="shared" si="15"/>
        <v>0</v>
      </c>
      <c r="BM22" s="59">
        <f t="shared" si="15"/>
        <v>0</v>
      </c>
      <c r="BN22" s="59">
        <f t="shared" si="15"/>
        <v>0</v>
      </c>
      <c r="BO22" s="59">
        <f t="shared" si="15"/>
        <v>0</v>
      </c>
      <c r="BP22" s="59">
        <f t="shared" si="15"/>
        <v>0</v>
      </c>
      <c r="BQ22" s="59">
        <f t="shared" si="15"/>
        <v>0</v>
      </c>
      <c r="BR22" s="59">
        <f t="shared" si="15"/>
        <v>0</v>
      </c>
      <c r="BS22" s="59">
        <f t="shared" si="15"/>
        <v>0</v>
      </c>
      <c r="BT22" s="59">
        <f t="shared" si="15"/>
        <v>0</v>
      </c>
      <c r="BU22" s="59">
        <f t="shared" si="15"/>
        <v>0</v>
      </c>
      <c r="BV22" s="59">
        <f t="shared" si="15"/>
        <v>0</v>
      </c>
      <c r="BW22" s="59">
        <f t="shared" si="15"/>
        <v>0</v>
      </c>
      <c r="BX22" s="59">
        <f t="shared" si="15"/>
        <v>0</v>
      </c>
      <c r="BY22" s="59">
        <f t="shared" si="15"/>
        <v>0</v>
      </c>
      <c r="BZ22" s="59">
        <f t="shared" si="15"/>
        <v>0</v>
      </c>
      <c r="CA22" s="59">
        <f t="shared" si="15"/>
        <v>0</v>
      </c>
      <c r="CB22" s="59">
        <f t="shared" ref="CB22:CP22" si="16">AVERAGE(CB19,CB21)</f>
        <v>0</v>
      </c>
      <c r="CC22" s="59">
        <f t="shared" si="16"/>
        <v>0</v>
      </c>
      <c r="CD22" s="59">
        <f t="shared" si="16"/>
        <v>0</v>
      </c>
      <c r="CE22" s="59">
        <f t="shared" si="16"/>
        <v>0</v>
      </c>
      <c r="CF22" s="59">
        <f t="shared" si="16"/>
        <v>0</v>
      </c>
      <c r="CG22" s="59">
        <f t="shared" si="16"/>
        <v>0</v>
      </c>
      <c r="CH22" s="59">
        <f t="shared" si="16"/>
        <v>0</v>
      </c>
      <c r="CI22" s="59">
        <f t="shared" si="16"/>
        <v>0</v>
      </c>
      <c r="CJ22" s="59">
        <f t="shared" si="16"/>
        <v>0</v>
      </c>
      <c r="CK22" s="59">
        <f t="shared" si="16"/>
        <v>0</v>
      </c>
      <c r="CL22" s="59">
        <f t="shared" si="16"/>
        <v>0</v>
      </c>
      <c r="CM22" s="59">
        <f t="shared" si="16"/>
        <v>0</v>
      </c>
      <c r="CN22" s="59">
        <f t="shared" si="16"/>
        <v>0</v>
      </c>
      <c r="CO22" s="59">
        <f t="shared" si="16"/>
        <v>0</v>
      </c>
      <c r="CP22" s="59">
        <f t="shared" si="16"/>
        <v>0</v>
      </c>
    </row>
    <row r="23" spans="2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65">
        <f>+N22*$G23+N20</f>
        <v>0</v>
      </c>
      <c r="O23" s="65">
        <f>+O22*$G23+O20</f>
        <v>852.28289729729727</v>
      </c>
      <c r="P23" s="65">
        <f t="shared" ref="P23:CA23" si="17">+P22*$G23+P20</f>
        <v>1692.1330162162162</v>
      </c>
      <c r="Q23" s="65">
        <f t="shared" si="17"/>
        <v>2519.5503567567566</v>
      </c>
      <c r="R23" s="65">
        <f t="shared" si="17"/>
        <v>3334.5349189189192</v>
      </c>
      <c r="S23" s="65">
        <f t="shared" si="17"/>
        <v>4137.0867027027025</v>
      </c>
      <c r="T23" s="65">
        <f t="shared" si="17"/>
        <v>4074.9228108108109</v>
      </c>
      <c r="U23" s="65">
        <f t="shared" si="17"/>
        <v>4012.7589189189193</v>
      </c>
      <c r="V23" s="65">
        <f t="shared" si="17"/>
        <v>3950.5950270270268</v>
      </c>
      <c r="W23" s="65">
        <f t="shared" si="17"/>
        <v>3888.4311351351353</v>
      </c>
      <c r="X23" s="65">
        <f t="shared" si="17"/>
        <v>3826.2672432432437</v>
      </c>
      <c r="Y23" s="65">
        <f t="shared" si="17"/>
        <v>3764.1033513513516</v>
      </c>
      <c r="Z23" s="65">
        <f t="shared" si="17"/>
        <v>3701.9394594594596</v>
      </c>
      <c r="AA23" s="65">
        <f t="shared" si="17"/>
        <v>3639.775567567568</v>
      </c>
      <c r="AB23" s="65">
        <f t="shared" si="17"/>
        <v>3577.6116756756755</v>
      </c>
      <c r="AC23" s="65">
        <f t="shared" si="17"/>
        <v>3515.447783783784</v>
      </c>
      <c r="AD23" s="65">
        <f t="shared" si="17"/>
        <v>3453.2838918918919</v>
      </c>
      <c r="AE23" s="65">
        <f t="shared" si="17"/>
        <v>3391.12</v>
      </c>
      <c r="AF23" s="65">
        <f t="shared" si="17"/>
        <v>3328.9561081081083</v>
      </c>
      <c r="AG23" s="65">
        <f t="shared" si="17"/>
        <v>3266.7922162162163</v>
      </c>
      <c r="AH23" s="65">
        <f t="shared" si="17"/>
        <v>3204.6283243243242</v>
      </c>
      <c r="AI23" s="65">
        <f t="shared" si="17"/>
        <v>3142.4644324324327</v>
      </c>
      <c r="AJ23" s="65">
        <f t="shared" si="17"/>
        <v>3080.3005405405402</v>
      </c>
      <c r="AK23" s="65">
        <f t="shared" si="17"/>
        <v>3018.1366486486486</v>
      </c>
      <c r="AL23" s="65">
        <f t="shared" si="17"/>
        <v>2955.9727567567566</v>
      </c>
      <c r="AM23" s="65">
        <f t="shared" si="17"/>
        <v>2893.8088648648645</v>
      </c>
      <c r="AN23" s="65">
        <f t="shared" si="17"/>
        <v>2831.6449729729729</v>
      </c>
      <c r="AO23" s="65">
        <f t="shared" si="17"/>
        <v>2769.4810810810809</v>
      </c>
      <c r="AP23" s="65">
        <f t="shared" si="17"/>
        <v>2707.3171891891889</v>
      </c>
      <c r="AQ23" s="65">
        <f t="shared" si="17"/>
        <v>2645.1532972972968</v>
      </c>
      <c r="AR23" s="65">
        <f t="shared" si="17"/>
        <v>2582.9894054054048</v>
      </c>
      <c r="AS23" s="65">
        <f t="shared" si="17"/>
        <v>2520.8255135135132</v>
      </c>
      <c r="AT23" s="65">
        <f t="shared" si="17"/>
        <v>2458.6616216216212</v>
      </c>
      <c r="AU23" s="65">
        <f t="shared" si="17"/>
        <v>2396.4977297297291</v>
      </c>
      <c r="AV23" s="65">
        <f t="shared" si="17"/>
        <v>2334.3338378378376</v>
      </c>
      <c r="AW23" s="65">
        <f t="shared" si="17"/>
        <v>2272.1699459459455</v>
      </c>
      <c r="AX23" s="65">
        <f t="shared" si="17"/>
        <v>2210.0060540540535</v>
      </c>
      <c r="AY23" s="65">
        <f t="shared" si="17"/>
        <v>2147.8421621621619</v>
      </c>
      <c r="AZ23" s="65">
        <f t="shared" si="17"/>
        <v>2085.6782702702699</v>
      </c>
      <c r="BA23" s="65">
        <f t="shared" si="17"/>
        <v>2023.514378378361</v>
      </c>
      <c r="BB23" s="65">
        <f t="shared" si="17"/>
        <v>0</v>
      </c>
      <c r="BC23" s="65">
        <f t="shared" si="17"/>
        <v>0</v>
      </c>
      <c r="BD23" s="65">
        <f t="shared" si="17"/>
        <v>0</v>
      </c>
      <c r="BE23" s="65">
        <f t="shared" si="17"/>
        <v>0</v>
      </c>
      <c r="BF23" s="65">
        <f t="shared" si="17"/>
        <v>0</v>
      </c>
      <c r="BG23" s="65">
        <f t="shared" si="17"/>
        <v>0</v>
      </c>
      <c r="BH23" s="65">
        <f t="shared" si="17"/>
        <v>0</v>
      </c>
      <c r="BI23" s="65">
        <f t="shared" si="17"/>
        <v>0</v>
      </c>
      <c r="BJ23" s="65">
        <f t="shared" si="17"/>
        <v>0</v>
      </c>
      <c r="BK23" s="65">
        <f t="shared" si="17"/>
        <v>0</v>
      </c>
      <c r="BL23" s="65">
        <f t="shared" si="17"/>
        <v>0</v>
      </c>
      <c r="BM23" s="65">
        <f t="shared" si="17"/>
        <v>0</v>
      </c>
      <c r="BN23" s="65">
        <f t="shared" si="17"/>
        <v>0</v>
      </c>
      <c r="BO23" s="65">
        <f t="shared" si="17"/>
        <v>0</v>
      </c>
      <c r="BP23" s="65">
        <f t="shared" si="17"/>
        <v>0</v>
      </c>
      <c r="BQ23" s="65">
        <f t="shared" si="17"/>
        <v>0</v>
      </c>
      <c r="BR23" s="65">
        <f t="shared" si="17"/>
        <v>0</v>
      </c>
      <c r="BS23" s="65">
        <f t="shared" si="17"/>
        <v>0</v>
      </c>
      <c r="BT23" s="65">
        <f t="shared" si="17"/>
        <v>0</v>
      </c>
      <c r="BU23" s="65">
        <f t="shared" si="17"/>
        <v>0</v>
      </c>
      <c r="BV23" s="65">
        <f t="shared" si="17"/>
        <v>0</v>
      </c>
      <c r="BW23" s="65">
        <f t="shared" si="17"/>
        <v>0</v>
      </c>
      <c r="BX23" s="65">
        <f t="shared" si="17"/>
        <v>0</v>
      </c>
      <c r="BY23" s="65">
        <f t="shared" si="17"/>
        <v>0</v>
      </c>
      <c r="BZ23" s="65">
        <f t="shared" si="17"/>
        <v>0</v>
      </c>
      <c r="CA23" s="65">
        <f t="shared" si="17"/>
        <v>0</v>
      </c>
      <c r="CB23" s="65">
        <f t="shared" ref="CB23:CP23" si="18">+CB22*$G23+CB20</f>
        <v>0</v>
      </c>
      <c r="CC23" s="65">
        <f t="shared" si="18"/>
        <v>0</v>
      </c>
      <c r="CD23" s="65">
        <f t="shared" si="18"/>
        <v>0</v>
      </c>
      <c r="CE23" s="65">
        <f t="shared" si="18"/>
        <v>0</v>
      </c>
      <c r="CF23" s="65">
        <f t="shared" si="18"/>
        <v>0</v>
      </c>
      <c r="CG23" s="65">
        <f t="shared" si="18"/>
        <v>0</v>
      </c>
      <c r="CH23" s="65">
        <f t="shared" si="18"/>
        <v>0</v>
      </c>
      <c r="CI23" s="65">
        <f t="shared" si="18"/>
        <v>0</v>
      </c>
      <c r="CJ23" s="65">
        <f t="shared" si="18"/>
        <v>0</v>
      </c>
      <c r="CK23" s="65">
        <f t="shared" si="18"/>
        <v>0</v>
      </c>
      <c r="CL23" s="65">
        <f t="shared" si="18"/>
        <v>0</v>
      </c>
      <c r="CM23" s="65">
        <f t="shared" si="18"/>
        <v>0</v>
      </c>
      <c r="CN23" s="65">
        <f t="shared" si="18"/>
        <v>0</v>
      </c>
      <c r="CO23" s="65">
        <f t="shared" si="18"/>
        <v>0</v>
      </c>
      <c r="CP23" s="65">
        <f t="shared" si="18"/>
        <v>0</v>
      </c>
    </row>
    <row r="28" spans="2:94" s="149" customFormat="1" ht="36.6" customHeight="1" thickBot="1" x14ac:dyDescent="0.3">
      <c r="B28" s="147" t="s">
        <v>160</v>
      </c>
      <c r="C28" s="148"/>
      <c r="D28" s="148"/>
    </row>
    <row r="29" spans="2:94" ht="48.6" customHeight="1" thickBot="1" x14ac:dyDescent="0.25">
      <c r="B29" s="153" t="s">
        <v>5</v>
      </c>
      <c r="C29" s="154"/>
      <c r="D29" s="11"/>
      <c r="E29" s="11"/>
      <c r="F29" s="11"/>
      <c r="G29" s="11"/>
      <c r="H29" s="11"/>
      <c r="I29" s="11"/>
      <c r="J29" s="11"/>
      <c r="K29" s="11"/>
    </row>
    <row r="30" spans="2:94" ht="129.75" thickBot="1" x14ac:dyDescent="0.25">
      <c r="B30" s="12" t="s">
        <v>6</v>
      </c>
      <c r="C30" s="13" t="s">
        <v>7</v>
      </c>
      <c r="D30" s="14" t="s">
        <v>8</v>
      </c>
      <c r="E30" s="14" t="s">
        <v>9</v>
      </c>
      <c r="F30" s="14" t="s">
        <v>10</v>
      </c>
      <c r="G30" s="14" t="s">
        <v>11</v>
      </c>
      <c r="H30" s="15" t="s">
        <v>12</v>
      </c>
      <c r="I30" s="16" t="s">
        <v>13</v>
      </c>
      <c r="J30" s="17" t="s">
        <v>14</v>
      </c>
      <c r="K30" s="17" t="s">
        <v>15</v>
      </c>
      <c r="L30" s="17" t="s">
        <v>16</v>
      </c>
      <c r="M30" s="17" t="s">
        <v>17</v>
      </c>
      <c r="N30" s="17" t="s">
        <v>18</v>
      </c>
      <c r="O30" s="17" t="s">
        <v>19</v>
      </c>
      <c r="P30" s="17" t="s">
        <v>20</v>
      </c>
      <c r="Q30" s="17" t="s">
        <v>21</v>
      </c>
      <c r="R30" s="17" t="s">
        <v>22</v>
      </c>
      <c r="S30" s="17" t="s">
        <v>23</v>
      </c>
      <c r="T30" s="17" t="s">
        <v>24</v>
      </c>
      <c r="U30" s="17" t="s">
        <v>25</v>
      </c>
      <c r="V30" s="17" t="s">
        <v>26</v>
      </c>
      <c r="W30" s="17" t="s">
        <v>27</v>
      </c>
      <c r="X30" s="17" t="s">
        <v>28</v>
      </c>
      <c r="Y30" s="17" t="s">
        <v>29</v>
      </c>
      <c r="Z30" s="17" t="s">
        <v>30</v>
      </c>
      <c r="AA30" s="17" t="s">
        <v>31</v>
      </c>
      <c r="AB30" s="17" t="s">
        <v>32</v>
      </c>
      <c r="AC30" s="17" t="s">
        <v>33</v>
      </c>
      <c r="AD30" s="17" t="s">
        <v>34</v>
      </c>
      <c r="AE30" s="17" t="s">
        <v>35</v>
      </c>
      <c r="AF30" s="17" t="s">
        <v>36</v>
      </c>
      <c r="AG30" s="17" t="s">
        <v>37</v>
      </c>
      <c r="AH30" s="17" t="s">
        <v>38</v>
      </c>
      <c r="AI30" s="17" t="s">
        <v>39</v>
      </c>
      <c r="AJ30" s="17" t="s">
        <v>40</v>
      </c>
      <c r="AK30" s="17" t="s">
        <v>41</v>
      </c>
      <c r="AL30" s="17" t="s">
        <v>42</v>
      </c>
      <c r="AM30" s="17" t="s">
        <v>43</v>
      </c>
      <c r="AN30" s="17" t="s">
        <v>44</v>
      </c>
      <c r="AO30" s="17" t="s">
        <v>45</v>
      </c>
      <c r="AP30" s="17" t="s">
        <v>46</v>
      </c>
      <c r="AQ30" s="17" t="s">
        <v>47</v>
      </c>
      <c r="AR30" s="17" t="s">
        <v>48</v>
      </c>
      <c r="AS30" s="17" t="s">
        <v>49</v>
      </c>
      <c r="AT30" s="17" t="s">
        <v>50</v>
      </c>
      <c r="AU30" s="17" t="s">
        <v>51</v>
      </c>
      <c r="AV30" s="17" t="s">
        <v>52</v>
      </c>
      <c r="AW30" s="17" t="s">
        <v>53</v>
      </c>
      <c r="AX30" s="17" t="s">
        <v>54</v>
      </c>
      <c r="AY30" s="17" t="s">
        <v>55</v>
      </c>
      <c r="AZ30" s="17" t="s">
        <v>56</v>
      </c>
      <c r="BA30" s="17" t="s">
        <v>57</v>
      </c>
      <c r="BB30" s="17" t="s">
        <v>58</v>
      </c>
      <c r="BC30" s="17" t="s">
        <v>59</v>
      </c>
      <c r="BD30" s="17" t="s">
        <v>60</v>
      </c>
      <c r="BE30" s="17" t="s">
        <v>61</v>
      </c>
      <c r="BF30" s="17" t="s">
        <v>62</v>
      </c>
      <c r="BG30" s="17" t="s">
        <v>63</v>
      </c>
      <c r="BH30" s="17" t="s">
        <v>64</v>
      </c>
      <c r="BI30" s="17" t="s">
        <v>65</v>
      </c>
      <c r="BJ30" s="17" t="s">
        <v>66</v>
      </c>
      <c r="BK30" s="17" t="s">
        <v>67</v>
      </c>
      <c r="BL30" s="17" t="s">
        <v>68</v>
      </c>
      <c r="BM30" s="17" t="s">
        <v>69</v>
      </c>
      <c r="BN30" s="17" t="s">
        <v>70</v>
      </c>
      <c r="BO30" s="17" t="s">
        <v>71</v>
      </c>
      <c r="BP30" s="17" t="s">
        <v>72</v>
      </c>
      <c r="BQ30" s="17" t="s">
        <v>73</v>
      </c>
      <c r="BR30" s="17" t="s">
        <v>74</v>
      </c>
      <c r="BS30" s="17" t="s">
        <v>75</v>
      </c>
      <c r="BT30" s="17" t="s">
        <v>76</v>
      </c>
      <c r="BU30" s="17" t="s">
        <v>77</v>
      </c>
      <c r="BV30" s="17" t="s">
        <v>78</v>
      </c>
      <c r="BW30" s="17" t="s">
        <v>79</v>
      </c>
      <c r="BX30" s="17" t="s">
        <v>80</v>
      </c>
      <c r="BY30" s="17" t="s">
        <v>81</v>
      </c>
      <c r="BZ30" s="17" t="s">
        <v>82</v>
      </c>
      <c r="CA30" s="17" t="s">
        <v>83</v>
      </c>
      <c r="CB30" s="17" t="s">
        <v>84</v>
      </c>
      <c r="CC30" s="17" t="s">
        <v>85</v>
      </c>
      <c r="CD30" s="17" t="s">
        <v>86</v>
      </c>
      <c r="CE30" s="17" t="s">
        <v>87</v>
      </c>
      <c r="CF30" s="17" t="s">
        <v>88</v>
      </c>
      <c r="CG30" s="17" t="s">
        <v>89</v>
      </c>
      <c r="CH30" s="17" t="s">
        <v>90</v>
      </c>
      <c r="CI30" s="17" t="s">
        <v>91</v>
      </c>
      <c r="CJ30" s="17" t="s">
        <v>92</v>
      </c>
      <c r="CK30" s="17" t="s">
        <v>93</v>
      </c>
      <c r="CL30" s="17" t="s">
        <v>94</v>
      </c>
      <c r="CM30" s="17" t="s">
        <v>95</v>
      </c>
      <c r="CN30" s="17" t="s">
        <v>96</v>
      </c>
      <c r="CO30" s="17" t="s">
        <v>97</v>
      </c>
      <c r="CP30" s="18" t="s">
        <v>98</v>
      </c>
    </row>
    <row r="31" spans="2:94" ht="18.75" thickBot="1" x14ac:dyDescent="0.25">
      <c r="B31" s="155" t="s">
        <v>99</v>
      </c>
      <c r="C31" s="19" t="s">
        <v>139</v>
      </c>
      <c r="D31" s="81" t="s">
        <v>141</v>
      </c>
      <c r="E31" s="19" t="s">
        <v>100</v>
      </c>
      <c r="F31" s="20"/>
      <c r="G31" s="21">
        <v>37</v>
      </c>
      <c r="H31" s="22" t="s">
        <v>101</v>
      </c>
      <c r="I31" s="23"/>
      <c r="J31" s="24"/>
      <c r="K31" s="24"/>
      <c r="L31" s="24"/>
      <c r="M31" s="24"/>
      <c r="N31" s="76">
        <v>4680</v>
      </c>
      <c r="O31" s="76">
        <v>10720</v>
      </c>
      <c r="P31" s="76">
        <v>13720</v>
      </c>
      <c r="Q31" s="76">
        <v>13720</v>
      </c>
      <c r="R31" s="76">
        <v>13720</v>
      </c>
      <c r="S31" s="76">
        <v>13720</v>
      </c>
      <c r="T31" s="80">
        <v>1500</v>
      </c>
      <c r="U31" s="80">
        <v>1500</v>
      </c>
      <c r="V31" s="6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7"/>
    </row>
    <row r="32" spans="2:94" ht="15.75" thickBot="1" x14ac:dyDescent="0.25">
      <c r="B32" s="156"/>
      <c r="C32" s="19" t="s">
        <v>139</v>
      </c>
      <c r="D32" s="81" t="s">
        <v>141</v>
      </c>
      <c r="E32" s="28" t="s">
        <v>102</v>
      </c>
      <c r="F32" s="29"/>
      <c r="G32" s="29"/>
      <c r="H32" s="30" t="s">
        <v>103</v>
      </c>
      <c r="I32" s="31"/>
      <c r="J32" s="32"/>
      <c r="K32" s="32"/>
      <c r="L32" s="32"/>
      <c r="M32" s="32"/>
      <c r="N32" s="33"/>
      <c r="O32" s="33"/>
      <c r="P32" s="33"/>
      <c r="Q32" s="33"/>
      <c r="R32" s="33"/>
      <c r="S32" s="33"/>
      <c r="T32" s="33"/>
      <c r="U32" s="33"/>
      <c r="V32" s="77">
        <v>3289</v>
      </c>
      <c r="W32" s="77">
        <v>3289</v>
      </c>
      <c r="X32" s="77">
        <v>3289</v>
      </c>
      <c r="Y32" s="77">
        <v>3289</v>
      </c>
      <c r="Z32" s="77">
        <v>3289</v>
      </c>
      <c r="AA32" s="77">
        <v>3289</v>
      </c>
      <c r="AB32" s="77">
        <v>3289</v>
      </c>
      <c r="AC32" s="77">
        <v>3289</v>
      </c>
      <c r="AD32" s="33">
        <v>3289</v>
      </c>
      <c r="AE32" s="33">
        <v>3289</v>
      </c>
      <c r="AF32" s="33">
        <v>3289</v>
      </c>
      <c r="AG32" s="33">
        <v>3289</v>
      </c>
      <c r="AH32" s="33">
        <v>3289</v>
      </c>
      <c r="AI32" s="33">
        <v>3289</v>
      </c>
      <c r="AJ32" s="33">
        <v>3289</v>
      </c>
      <c r="AK32" s="33">
        <v>3289</v>
      </c>
      <c r="AL32" s="33">
        <v>3289</v>
      </c>
      <c r="AM32" s="33">
        <v>3289</v>
      </c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4"/>
    </row>
    <row r="33" spans="2:94" ht="19.350000000000001" customHeight="1" thickBot="1" x14ac:dyDescent="0.25">
      <c r="B33" s="156"/>
      <c r="C33" s="19" t="s">
        <v>139</v>
      </c>
      <c r="D33" s="81" t="s">
        <v>141</v>
      </c>
      <c r="E33" s="28" t="s">
        <v>104</v>
      </c>
      <c r="F33" s="29"/>
      <c r="G33" s="29"/>
      <c r="H33" s="30" t="s">
        <v>103</v>
      </c>
      <c r="I33" s="31"/>
      <c r="J33" s="32"/>
      <c r="K33" s="32"/>
      <c r="L33" s="32"/>
      <c r="M33" s="32"/>
      <c r="N33" s="35">
        <f>+N47</f>
        <v>270.52929729729726</v>
      </c>
      <c r="O33" s="35">
        <f t="shared" ref="O33:BD33" si="19">+O47</f>
        <v>886.25686486486484</v>
      </c>
      <c r="P33" s="35">
        <f t="shared" si="19"/>
        <v>1666.361081081081</v>
      </c>
      <c r="Q33" s="35">
        <f t="shared" si="19"/>
        <v>2434.8959999999997</v>
      </c>
      <c r="R33" s="35">
        <f t="shared" si="19"/>
        <v>3191.8616216216215</v>
      </c>
      <c r="S33" s="35">
        <f t="shared" si="19"/>
        <v>3937.2579459459457</v>
      </c>
      <c r="T33" s="35">
        <f t="shared" si="19"/>
        <v>3964.7029189189188</v>
      </c>
      <c r="U33" s="35">
        <f t="shared" si="19"/>
        <v>3990.8830270270273</v>
      </c>
      <c r="V33" s="35">
        <f t="shared" si="19"/>
        <v>3929.0901621621624</v>
      </c>
      <c r="W33" s="35">
        <f t="shared" si="19"/>
        <v>3867.2972972972975</v>
      </c>
      <c r="X33" s="35">
        <f t="shared" si="19"/>
        <v>3805.5044324324326</v>
      </c>
      <c r="Y33" s="35">
        <f t="shared" si="19"/>
        <v>3743.7115675675677</v>
      </c>
      <c r="Z33" s="35">
        <f t="shared" si="19"/>
        <v>3681.9187027027028</v>
      </c>
      <c r="AA33" s="35">
        <f t="shared" si="19"/>
        <v>3620.1258378378379</v>
      </c>
      <c r="AB33" s="35">
        <f t="shared" si="19"/>
        <v>3558.332972972973</v>
      </c>
      <c r="AC33" s="35">
        <f t="shared" si="19"/>
        <v>3496.5401081081081</v>
      </c>
      <c r="AD33" s="35">
        <f t="shared" si="19"/>
        <v>3434.7472432432432</v>
      </c>
      <c r="AE33" s="35">
        <f t="shared" si="19"/>
        <v>3372.9543783783788</v>
      </c>
      <c r="AF33" s="35">
        <f t="shared" si="19"/>
        <v>3311.1615135135135</v>
      </c>
      <c r="AG33" s="35">
        <f t="shared" si="19"/>
        <v>3249.368648648649</v>
      </c>
      <c r="AH33" s="35">
        <f t="shared" si="19"/>
        <v>3187.5757837837841</v>
      </c>
      <c r="AI33" s="35">
        <f t="shared" si="19"/>
        <v>3125.7829189189197</v>
      </c>
      <c r="AJ33" s="35">
        <f t="shared" si="19"/>
        <v>3063.9900540540543</v>
      </c>
      <c r="AK33" s="35">
        <f t="shared" si="19"/>
        <v>3002.1971891891899</v>
      </c>
      <c r="AL33" s="35">
        <f t="shared" si="19"/>
        <v>2940.404324324325</v>
      </c>
      <c r="AM33" s="35">
        <f t="shared" si="19"/>
        <v>2878.6114594594601</v>
      </c>
      <c r="AN33" s="35">
        <f t="shared" si="19"/>
        <v>2816.8185945945952</v>
      </c>
      <c r="AO33" s="35">
        <f t="shared" si="19"/>
        <v>2755.0257297297303</v>
      </c>
      <c r="AP33" s="35">
        <f t="shared" si="19"/>
        <v>2693.2328648648654</v>
      </c>
      <c r="AQ33" s="35">
        <f t="shared" si="19"/>
        <v>2631.4400000000005</v>
      </c>
      <c r="AR33" s="35">
        <f t="shared" si="19"/>
        <v>2569.6471351351356</v>
      </c>
      <c r="AS33" s="35">
        <f t="shared" si="19"/>
        <v>2507.8542702702707</v>
      </c>
      <c r="AT33" s="35">
        <f t="shared" si="19"/>
        <v>2446.0614054054058</v>
      </c>
      <c r="AU33" s="35">
        <f t="shared" si="19"/>
        <v>2384.2685405405414</v>
      </c>
      <c r="AV33" s="35">
        <f t="shared" si="19"/>
        <v>2322.4756756756765</v>
      </c>
      <c r="AW33" s="35">
        <f t="shared" si="19"/>
        <v>2260.6828108108116</v>
      </c>
      <c r="AX33" s="35">
        <f t="shared" si="19"/>
        <v>2198.8899459459467</v>
      </c>
      <c r="AY33" s="35">
        <f t="shared" si="19"/>
        <v>2137.0970810810818</v>
      </c>
      <c r="AZ33" s="35">
        <f t="shared" si="19"/>
        <v>2075.3042162162169</v>
      </c>
      <c r="BA33" s="35">
        <f t="shared" si="19"/>
        <v>2013.511351351352</v>
      </c>
      <c r="BB33" s="35">
        <f t="shared" si="19"/>
        <v>67.523675675686036</v>
      </c>
      <c r="BC33" s="35">
        <f t="shared" si="19"/>
        <v>0</v>
      </c>
      <c r="BD33" s="35">
        <f t="shared" si="19"/>
        <v>0</v>
      </c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</row>
    <row r="34" spans="2:94" ht="18.75" thickBot="1" x14ac:dyDescent="0.3">
      <c r="B34" s="156"/>
      <c r="C34" s="19" t="s">
        <v>139</v>
      </c>
      <c r="D34" s="81" t="s">
        <v>141</v>
      </c>
      <c r="E34" s="28" t="s">
        <v>105</v>
      </c>
      <c r="F34" s="36">
        <v>3.5000000000000003E-2</v>
      </c>
      <c r="G34" s="29"/>
      <c r="H34" s="30" t="s">
        <v>103</v>
      </c>
      <c r="I34" s="31"/>
      <c r="J34" s="32"/>
      <c r="K34" s="32"/>
      <c r="L34" s="32"/>
      <c r="M34" s="32"/>
      <c r="N34" s="37">
        <f>+$F34</f>
        <v>3.5000000000000003E-2</v>
      </c>
      <c r="O34" s="38">
        <f>N34</f>
        <v>3.5000000000000003E-2</v>
      </c>
      <c r="P34" s="38">
        <f t="shared" ref="P34" si="20">O34</f>
        <v>3.5000000000000003E-2</v>
      </c>
      <c r="Q34" s="38">
        <f t="shared" ref="Q34" si="21">P34</f>
        <v>3.5000000000000003E-2</v>
      </c>
      <c r="R34" s="38">
        <f t="shared" ref="R34" si="22">Q34</f>
        <v>3.5000000000000003E-2</v>
      </c>
      <c r="S34" s="38">
        <f t="shared" ref="S34" si="23">R34</f>
        <v>3.5000000000000003E-2</v>
      </c>
      <c r="T34" s="38">
        <f t="shared" ref="T34" si="24">S34</f>
        <v>3.5000000000000003E-2</v>
      </c>
      <c r="U34" s="38">
        <f t="shared" ref="U34" si="25">T34</f>
        <v>3.5000000000000003E-2</v>
      </c>
      <c r="V34" s="38">
        <f t="shared" ref="V34" si="26">U34</f>
        <v>3.5000000000000003E-2</v>
      </c>
      <c r="W34" s="38">
        <f t="shared" ref="W34" si="27">V34</f>
        <v>3.5000000000000003E-2</v>
      </c>
      <c r="X34" s="38">
        <f t="shared" ref="X34" si="28">W34</f>
        <v>3.5000000000000003E-2</v>
      </c>
      <c r="Y34" s="38">
        <f t="shared" ref="Y34" si="29">X34</f>
        <v>3.5000000000000003E-2</v>
      </c>
      <c r="Z34" s="38">
        <f t="shared" ref="Z34" si="30">Y34</f>
        <v>3.5000000000000003E-2</v>
      </c>
      <c r="AA34" s="38">
        <f t="shared" ref="AA34" si="31">Z34</f>
        <v>3.5000000000000003E-2</v>
      </c>
      <c r="AB34" s="38">
        <f t="shared" ref="AB34" si="32">AA34</f>
        <v>3.5000000000000003E-2</v>
      </c>
      <c r="AC34" s="38">
        <f t="shared" ref="AC34" si="33">AB34</f>
        <v>3.5000000000000003E-2</v>
      </c>
      <c r="AD34" s="38">
        <f t="shared" ref="AD34" si="34">AC34</f>
        <v>3.5000000000000003E-2</v>
      </c>
      <c r="AE34" s="38">
        <f t="shared" ref="AE34" si="35">AD34</f>
        <v>3.5000000000000003E-2</v>
      </c>
      <c r="AF34" s="38">
        <f t="shared" ref="AF34" si="36">AE34</f>
        <v>3.5000000000000003E-2</v>
      </c>
      <c r="AG34" s="38">
        <f t="shared" ref="AG34" si="37">AF34</f>
        <v>3.5000000000000003E-2</v>
      </c>
      <c r="AH34" s="38">
        <f t="shared" ref="AH34" si="38">AG34</f>
        <v>3.5000000000000003E-2</v>
      </c>
      <c r="AI34" s="38">
        <f t="shared" ref="AI34" si="39">AH34</f>
        <v>3.5000000000000003E-2</v>
      </c>
      <c r="AJ34" s="38">
        <f t="shared" ref="AJ34" si="40">AI34</f>
        <v>3.5000000000000003E-2</v>
      </c>
      <c r="AK34" s="38">
        <f t="shared" ref="AK34" si="41">AJ34</f>
        <v>3.5000000000000003E-2</v>
      </c>
      <c r="AL34" s="38">
        <f t="shared" ref="AL34" si="42">AK34</f>
        <v>3.5000000000000003E-2</v>
      </c>
      <c r="AM34" s="38">
        <f t="shared" ref="AM34" si="43">AL34</f>
        <v>3.5000000000000003E-2</v>
      </c>
      <c r="AN34" s="38">
        <f t="shared" ref="AN34" si="44">AM34</f>
        <v>3.5000000000000003E-2</v>
      </c>
      <c r="AO34" s="38">
        <f t="shared" ref="AO34" si="45">AN34</f>
        <v>3.5000000000000003E-2</v>
      </c>
      <c r="AP34" s="38">
        <f t="shared" ref="AP34" si="46">AO34</f>
        <v>3.5000000000000003E-2</v>
      </c>
      <c r="AQ34" s="38">
        <f t="shared" ref="AQ34" si="47">AP34</f>
        <v>3.5000000000000003E-2</v>
      </c>
      <c r="AR34" s="38">
        <f t="shared" ref="AR34" si="48">AQ34</f>
        <v>3.5000000000000003E-2</v>
      </c>
      <c r="AS34" s="37">
        <v>0.03</v>
      </c>
      <c r="AT34" s="38">
        <f>+AS34</f>
        <v>0.03</v>
      </c>
      <c r="AU34" s="38">
        <f t="shared" ref="AU34" si="49">+AT34</f>
        <v>0.03</v>
      </c>
      <c r="AV34" s="38">
        <f t="shared" ref="AV34" si="50">+AU34</f>
        <v>0.03</v>
      </c>
      <c r="AW34" s="38">
        <f t="shared" ref="AW34" si="51">+AV34</f>
        <v>0.03</v>
      </c>
      <c r="AX34" s="38">
        <f t="shared" ref="AX34" si="52">+AW34</f>
        <v>0.03</v>
      </c>
      <c r="AY34" s="38">
        <f t="shared" ref="AY34" si="53">+AX34</f>
        <v>0.03</v>
      </c>
      <c r="AZ34" s="38">
        <f t="shared" ref="AZ34" si="54">+AY34</f>
        <v>0.03</v>
      </c>
      <c r="BA34" s="38">
        <f t="shared" ref="BA34" si="55">+AZ34</f>
        <v>0.03</v>
      </c>
      <c r="BB34" s="38">
        <f t="shared" ref="BB34" si="56">+BA34</f>
        <v>0.03</v>
      </c>
      <c r="BC34" s="38">
        <f t="shared" ref="BC34" si="57">+BB34</f>
        <v>0.03</v>
      </c>
      <c r="BD34" s="38">
        <f t="shared" ref="BD34" si="58">+BC34</f>
        <v>0.03</v>
      </c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7"/>
      <c r="CM34" s="38"/>
      <c r="CN34" s="38"/>
      <c r="CO34" s="38"/>
      <c r="CP34" s="38"/>
    </row>
    <row r="35" spans="2:94" ht="15.75" thickBot="1" x14ac:dyDescent="0.25">
      <c r="B35" s="156"/>
      <c r="C35" s="19" t="s">
        <v>139</v>
      </c>
      <c r="D35" s="81" t="s">
        <v>141</v>
      </c>
      <c r="E35" s="28" t="s">
        <v>106</v>
      </c>
      <c r="F35" s="29"/>
      <c r="G35" s="29"/>
      <c r="H35" s="30" t="s">
        <v>103</v>
      </c>
      <c r="I35" s="31"/>
      <c r="J35" s="32"/>
      <c r="K35" s="32"/>
      <c r="L35" s="32"/>
      <c r="M35" s="32"/>
      <c r="N35" s="39">
        <f>1/(1+N34)</f>
        <v>0.96618357487922713</v>
      </c>
      <c r="O35" s="39">
        <f>1/(1+O34)*N35</f>
        <v>0.93351070036640305</v>
      </c>
      <c r="P35" s="39">
        <f t="shared" ref="P35" si="59">1/(1+P34)*O35</f>
        <v>0.90194270566802237</v>
      </c>
      <c r="Q35" s="39">
        <f t="shared" ref="Q35" si="60">1/(1+Q34)*P35</f>
        <v>0.87144222769857238</v>
      </c>
      <c r="R35" s="39">
        <f t="shared" ref="R35" si="61">1/(1+R34)*Q35</f>
        <v>0.84197316685852408</v>
      </c>
      <c r="S35" s="39">
        <f t="shared" ref="S35" si="62">1/(1+S34)*R35</f>
        <v>0.81350064430775282</v>
      </c>
      <c r="T35" s="39">
        <f t="shared" ref="T35" si="63">1/(1+T34)*S35</f>
        <v>0.78599096068381924</v>
      </c>
      <c r="U35" s="39">
        <f t="shared" ref="U35" si="64">1/(1+U34)*T35</f>
        <v>0.75941155621625056</v>
      </c>
      <c r="V35" s="39">
        <f t="shared" ref="V35" si="65">1/(1+V34)*U35</f>
        <v>0.73373097218961414</v>
      </c>
      <c r="W35" s="39">
        <f t="shared" ref="W35" si="66">1/(1+W34)*V35</f>
        <v>0.70891881370977217</v>
      </c>
      <c r="X35" s="39">
        <f t="shared" ref="X35" si="67">1/(1+X34)*W35</f>
        <v>0.68494571372924851</v>
      </c>
      <c r="Y35" s="39">
        <f t="shared" ref="Y35" si="68">1/(1+Y34)*X35</f>
        <v>0.66178329828912907</v>
      </c>
      <c r="Z35" s="39">
        <f t="shared" ref="Z35" si="69">1/(1+Z34)*Y35</f>
        <v>0.63940415293635666</v>
      </c>
      <c r="AA35" s="39">
        <f t="shared" ref="AA35" si="70">1/(1+AA34)*Z35</f>
        <v>0.61778179027667313</v>
      </c>
      <c r="AB35" s="39">
        <f t="shared" ref="AB35" si="71">1/(1+AB34)*AA35</f>
        <v>0.59689061862480497</v>
      </c>
      <c r="AC35" s="39">
        <f t="shared" ref="AC35" si="72">1/(1+AC34)*AB35</f>
        <v>0.57670591171478747</v>
      </c>
      <c r="AD35" s="39">
        <f t="shared" ref="AD35" si="73">1/(1+AD34)*AC35</f>
        <v>0.55720377943457733</v>
      </c>
      <c r="AE35" s="39">
        <f t="shared" ref="AE35" si="74">1/(1+AE34)*AD35</f>
        <v>0.53836113955031628</v>
      </c>
      <c r="AF35" s="39">
        <f t="shared" ref="AF35" si="75">1/(1+AF34)*AE35</f>
        <v>0.520155690386779</v>
      </c>
      <c r="AG35" s="39">
        <f t="shared" ref="AG35" si="76">1/(1+AG34)*AF35</f>
        <v>0.50256588443167061</v>
      </c>
      <c r="AH35" s="39">
        <f t="shared" ref="AH35" si="77">1/(1+AH34)*AG35</f>
        <v>0.48557090283253201</v>
      </c>
      <c r="AI35" s="39">
        <f t="shared" ref="AI35" si="78">1/(1+AI34)*AH35</f>
        <v>0.46915063075606961</v>
      </c>
      <c r="AJ35" s="39">
        <f t="shared" ref="AJ35" si="79">1/(1+AJ34)*AI35</f>
        <v>0.45328563358074364</v>
      </c>
      <c r="AK35" s="39">
        <f t="shared" ref="AK35" si="80">1/(1+AK34)*AJ35</f>
        <v>0.43795713389443836</v>
      </c>
      <c r="AL35" s="39">
        <f t="shared" ref="AL35" si="81">1/(1+AL34)*AK35</f>
        <v>0.42314698926998878</v>
      </c>
      <c r="AM35" s="39">
        <f t="shared" ref="AM35" si="82">1/(1+AM34)*AL35</f>
        <v>0.40883767079225974</v>
      </c>
      <c r="AN35" s="39">
        <f t="shared" ref="AN35" si="83">1/(1+AN34)*AM35</f>
        <v>0.39501224231136212</v>
      </c>
      <c r="AO35" s="39">
        <f t="shared" ref="AO35" si="84">1/(1+AO34)*AN35</f>
        <v>0.38165434039745133</v>
      </c>
      <c r="AP35" s="39">
        <f t="shared" ref="AP35" si="85">1/(1+AP34)*AO35</f>
        <v>0.36874815497338298</v>
      </c>
      <c r="AQ35" s="39">
        <f t="shared" ref="AQ35" si="86">1/(1+AQ34)*AP35</f>
        <v>0.35627841060230242</v>
      </c>
      <c r="AR35" s="39">
        <f t="shared" ref="AR35" si="87">1/(1+AR34)*AQ35</f>
        <v>0.34423034840802169</v>
      </c>
      <c r="AS35" s="39">
        <f t="shared" ref="AS35" si="88">1/(1+AS34)*AR35</f>
        <v>0.33420422175536085</v>
      </c>
      <c r="AT35" s="39">
        <f t="shared" ref="AT35" si="89">1/(1+AT34)*AS35</f>
        <v>0.32447011820908822</v>
      </c>
      <c r="AU35" s="39">
        <f t="shared" ref="AU35" si="90">1/(1+AU34)*AT35</f>
        <v>0.31501953224183321</v>
      </c>
      <c r="AV35" s="39">
        <f t="shared" ref="AV35" si="91">1/(1+AV34)*AU35</f>
        <v>0.30584420606003226</v>
      </c>
      <c r="AW35" s="39">
        <f t="shared" ref="AW35" si="92">1/(1+AW34)*AV35</f>
        <v>0.29693612238838085</v>
      </c>
      <c r="AX35" s="39">
        <f t="shared" ref="AX35" si="93">1/(1+AX34)*AW35</f>
        <v>0.28828749746444743</v>
      </c>
      <c r="AY35" s="39">
        <f t="shared" ref="AY35" si="94">1/(1+AY34)*AX35</f>
        <v>0.27989077423732761</v>
      </c>
      <c r="AZ35" s="39">
        <f t="shared" ref="AZ35" si="95">1/(1+AZ34)*AY35</f>
        <v>0.27173861576439573</v>
      </c>
      <c r="BA35" s="39">
        <f t="shared" ref="BA35" si="96">1/(1+BA34)*AZ35</f>
        <v>0.2638238988003842</v>
      </c>
      <c r="BB35" s="39">
        <f t="shared" ref="BB35" si="97">1/(1+BB34)*BA35</f>
        <v>0.25613970757318855</v>
      </c>
      <c r="BC35" s="39">
        <f t="shared" ref="BC35" si="98">1/(1+BC34)*BB35</f>
        <v>0.24867932774095974</v>
      </c>
      <c r="BD35" s="39">
        <f t="shared" ref="BD35" si="99">1/(1+BD34)*BC35</f>
        <v>0.24143624052520363</v>
      </c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</row>
    <row r="36" spans="2:94" ht="15.75" thickBot="1" x14ac:dyDescent="0.25">
      <c r="B36" s="156"/>
      <c r="C36" s="19" t="s">
        <v>139</v>
      </c>
      <c r="D36" s="81" t="s">
        <v>141</v>
      </c>
      <c r="E36" s="28" t="s">
        <v>107</v>
      </c>
      <c r="F36" s="28" t="s">
        <v>108</v>
      </c>
      <c r="G36" s="28"/>
      <c r="H36" s="28" t="s">
        <v>109</v>
      </c>
      <c r="I36" s="31"/>
      <c r="J36" s="32"/>
      <c r="K36" s="32"/>
      <c r="L36" s="32"/>
      <c r="M36" s="32"/>
      <c r="N36" s="33"/>
      <c r="O36" s="78">
        <f>5116/5</f>
        <v>1023.2</v>
      </c>
      <c r="P36" s="78">
        <f>5116/5</f>
        <v>1023.2</v>
      </c>
      <c r="Q36" s="78">
        <f>5116/5</f>
        <v>1023.2</v>
      </c>
      <c r="R36" s="78">
        <f>5116/5</f>
        <v>1023.2</v>
      </c>
      <c r="S36" s="78">
        <f>5116/5</f>
        <v>1023.2</v>
      </c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4"/>
    </row>
    <row r="37" spans="2:94" ht="15.75" thickBot="1" x14ac:dyDescent="0.25">
      <c r="B37" s="156"/>
      <c r="C37" s="19" t="s">
        <v>139</v>
      </c>
      <c r="D37" s="81" t="s">
        <v>141</v>
      </c>
      <c r="E37" s="30" t="s">
        <v>107</v>
      </c>
      <c r="F37" s="28" t="s">
        <v>110</v>
      </c>
      <c r="G37" s="28"/>
      <c r="H37" s="40" t="s">
        <v>109</v>
      </c>
      <c r="I37" s="41"/>
      <c r="J37" s="32"/>
      <c r="K37" s="32"/>
      <c r="L37" s="32"/>
      <c r="M37" s="32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4"/>
    </row>
    <row r="38" spans="2:94" s="42" customFormat="1" ht="29.25" thickBot="1" x14ac:dyDescent="0.25">
      <c r="B38" s="156"/>
      <c r="C38" s="19" t="s">
        <v>139</v>
      </c>
      <c r="D38" s="81" t="s">
        <v>141</v>
      </c>
      <c r="E38" s="44" t="s">
        <v>111</v>
      </c>
      <c r="F38" s="43"/>
      <c r="G38" s="43"/>
      <c r="H38" s="43" t="s">
        <v>101</v>
      </c>
      <c r="I38" s="45"/>
      <c r="J38" s="46"/>
      <c r="K38" s="46"/>
      <c r="L38" s="46"/>
      <c r="M38" s="46"/>
      <c r="N38" s="47">
        <f t="shared" ref="N38:BY38" si="100">IF((N32+N33)*N35&lt;&gt;0,(N32+N33)*N35,"")</f>
        <v>261.38096357226789</v>
      </c>
      <c r="O38" s="47">
        <f t="shared" si="100"/>
        <v>827.33026662453256</v>
      </c>
      <c r="P38" s="47">
        <f t="shared" si="100"/>
        <v>1502.962222090161</v>
      </c>
      <c r="Q38" s="47">
        <f t="shared" si="100"/>
        <v>2121.8711944543429</v>
      </c>
      <c r="R38" s="47">
        <f t="shared" si="100"/>
        <v>2687.4618377309407</v>
      </c>
      <c r="S38" s="47">
        <f t="shared" si="100"/>
        <v>3202.9618758328461</v>
      </c>
      <c r="T38" s="47">
        <f t="shared" si="100"/>
        <v>3116.2206560670234</v>
      </c>
      <c r="U38" s="47">
        <f t="shared" si="100"/>
        <v>3030.7226902316156</v>
      </c>
      <c r="V38" s="47">
        <f t="shared" si="100"/>
        <v>5296.1363120355327</v>
      </c>
      <c r="W38" s="47">
        <f t="shared" si="100"/>
        <v>5073.2337905544491</v>
      </c>
      <c r="X38" s="47">
        <f t="shared" si="100"/>
        <v>4859.3504020277496</v>
      </c>
      <c r="Y38" s="47">
        <f t="shared" si="100"/>
        <v>4654.1310571009762</v>
      </c>
      <c r="Z38" s="47">
        <f t="shared" si="100"/>
        <v>4457.2343682898281</v>
      </c>
      <c r="AA38" s="47">
        <f t="shared" si="100"/>
        <v>4268.3321293462786</v>
      </c>
      <c r="AB38" s="47">
        <f t="shared" si="100"/>
        <v>4087.1088141678629</v>
      </c>
      <c r="AC38" s="47">
        <f t="shared" si="100"/>
        <v>3913.2610945237439</v>
      </c>
      <c r="AD38" s="47">
        <f t="shared" si="100"/>
        <v>3746.4973758979554</v>
      </c>
      <c r="AE38" s="47">
        <f t="shared" si="100"/>
        <v>3586.5373507760032</v>
      </c>
      <c r="AF38" s="47">
        <f t="shared" si="100"/>
        <v>3433.1115687258698</v>
      </c>
      <c r="AG38" s="47">
        <f t="shared" si="100"/>
        <v>3285.9610226484156</v>
      </c>
      <c r="AH38" s="47">
        <f t="shared" si="100"/>
        <v>3144.836750595206</v>
      </c>
      <c r="AI38" s="47">
        <f t="shared" si="100"/>
        <v>3009.4994525740726</v>
      </c>
      <c r="AJ38" s="47">
        <f t="shared" si="100"/>
        <v>2879.719121784055</v>
      </c>
      <c r="AK38" s="47">
        <f t="shared" si="100"/>
        <v>2755.2746897420443</v>
      </c>
      <c r="AL38" s="47">
        <f t="shared" si="100"/>
        <v>2635.9536847832869</v>
      </c>
      <c r="AM38" s="47">
        <f t="shared" si="100"/>
        <v>2521.5519034370554</v>
      </c>
      <c r="AN38" s="47">
        <f t="shared" si="100"/>
        <v>1112.6778292351507</v>
      </c>
      <c r="AO38" s="47">
        <f t="shared" si="100"/>
        <v>1051.4675276580072</v>
      </c>
      <c r="AP38" s="47">
        <f t="shared" si="100"/>
        <v>993.12464983259758</v>
      </c>
      <c r="AQ38" s="47">
        <f t="shared" si="100"/>
        <v>937.52526079532288</v>
      </c>
      <c r="AR38" s="47">
        <f t="shared" si="100"/>
        <v>884.55052861324248</v>
      </c>
      <c r="AS38" s="47">
        <f t="shared" si="100"/>
        <v>838.13548467153419</v>
      </c>
      <c r="AT38" s="47">
        <f t="shared" si="100"/>
        <v>793.67383335858051</v>
      </c>
      <c r="AU38" s="47">
        <f t="shared" si="100"/>
        <v>751.09116037999968</v>
      </c>
      <c r="AV38" s="47">
        <f t="shared" si="100"/>
        <v>710.31572912076422</v>
      </c>
      <c r="AW38" s="47">
        <f t="shared" si="100"/>
        <v>671.27838779222793</v>
      </c>
      <c r="AX38" s="47">
        <f t="shared" si="100"/>
        <v>633.91247971649102</v>
      </c>
      <c r="AY38" s="47">
        <f t="shared" si="100"/>
        <v>598.15375664411692</v>
      </c>
      <c r="AZ38" s="47">
        <f t="shared" si="100"/>
        <v>563.94029500460897</v>
      </c>
      <c r="BA38" s="47">
        <f t="shared" si="100"/>
        <v>531.21241499234395</v>
      </c>
      <c r="BB38" s="47">
        <f t="shared" si="100"/>
        <v>17.295494541837044</v>
      </c>
      <c r="BC38" s="47" t="str">
        <f t="shared" si="100"/>
        <v/>
      </c>
      <c r="BD38" s="47" t="str">
        <f t="shared" si="100"/>
        <v/>
      </c>
      <c r="BE38" s="47" t="str">
        <f t="shared" si="100"/>
        <v/>
      </c>
      <c r="BF38" s="47" t="str">
        <f t="shared" si="100"/>
        <v/>
      </c>
      <c r="BG38" s="47" t="str">
        <f t="shared" si="100"/>
        <v/>
      </c>
      <c r="BH38" s="47" t="str">
        <f t="shared" si="100"/>
        <v/>
      </c>
      <c r="BI38" s="47" t="str">
        <f t="shared" si="100"/>
        <v/>
      </c>
      <c r="BJ38" s="47" t="str">
        <f t="shared" si="100"/>
        <v/>
      </c>
      <c r="BK38" s="47" t="str">
        <f t="shared" si="100"/>
        <v/>
      </c>
      <c r="BL38" s="47" t="str">
        <f t="shared" si="100"/>
        <v/>
      </c>
      <c r="BM38" s="47" t="str">
        <f t="shared" si="100"/>
        <v/>
      </c>
      <c r="BN38" s="47" t="str">
        <f t="shared" si="100"/>
        <v/>
      </c>
      <c r="BO38" s="47" t="str">
        <f t="shared" si="100"/>
        <v/>
      </c>
      <c r="BP38" s="47" t="str">
        <f t="shared" si="100"/>
        <v/>
      </c>
      <c r="BQ38" s="47" t="str">
        <f t="shared" si="100"/>
        <v/>
      </c>
      <c r="BR38" s="47" t="str">
        <f t="shared" si="100"/>
        <v/>
      </c>
      <c r="BS38" s="47" t="str">
        <f t="shared" si="100"/>
        <v/>
      </c>
      <c r="BT38" s="47" t="str">
        <f t="shared" si="100"/>
        <v/>
      </c>
      <c r="BU38" s="47" t="str">
        <f t="shared" si="100"/>
        <v/>
      </c>
      <c r="BV38" s="47" t="str">
        <f t="shared" si="100"/>
        <v/>
      </c>
      <c r="BW38" s="47" t="str">
        <f t="shared" si="100"/>
        <v/>
      </c>
      <c r="BX38" s="47" t="str">
        <f t="shared" si="100"/>
        <v/>
      </c>
      <c r="BY38" s="47" t="str">
        <f t="shared" si="100"/>
        <v/>
      </c>
      <c r="BZ38" s="47" t="str">
        <f t="shared" ref="BZ38:CP38" si="101">IF((BZ32+BZ33)*BZ35&lt;&gt;0,(BZ32+BZ33)*BZ35,"")</f>
        <v/>
      </c>
      <c r="CA38" s="47" t="str">
        <f t="shared" si="101"/>
        <v/>
      </c>
      <c r="CB38" s="47" t="str">
        <f t="shared" si="101"/>
        <v/>
      </c>
      <c r="CC38" s="47" t="str">
        <f t="shared" si="101"/>
        <v/>
      </c>
      <c r="CD38" s="47" t="str">
        <f t="shared" si="101"/>
        <v/>
      </c>
      <c r="CE38" s="47" t="str">
        <f t="shared" si="101"/>
        <v/>
      </c>
      <c r="CF38" s="47" t="str">
        <f t="shared" si="101"/>
        <v/>
      </c>
      <c r="CG38" s="47" t="str">
        <f t="shared" si="101"/>
        <v/>
      </c>
      <c r="CH38" s="47" t="str">
        <f t="shared" si="101"/>
        <v/>
      </c>
      <c r="CI38" s="47" t="str">
        <f t="shared" si="101"/>
        <v/>
      </c>
      <c r="CJ38" s="47" t="str">
        <f t="shared" si="101"/>
        <v/>
      </c>
      <c r="CK38" s="47" t="str">
        <f t="shared" si="101"/>
        <v/>
      </c>
      <c r="CL38" s="47" t="str">
        <f t="shared" si="101"/>
        <v/>
      </c>
      <c r="CM38" s="47" t="str">
        <f t="shared" si="101"/>
        <v/>
      </c>
      <c r="CN38" s="47" t="str">
        <f t="shared" si="101"/>
        <v/>
      </c>
      <c r="CO38" s="47" t="str">
        <f t="shared" si="101"/>
        <v/>
      </c>
      <c r="CP38" s="48" t="str">
        <f t="shared" si="101"/>
        <v/>
      </c>
    </row>
    <row r="39" spans="2:94" s="42" customFormat="1" ht="15.75" thickBot="1" x14ac:dyDescent="0.25">
      <c r="B39" s="157"/>
      <c r="C39" s="19" t="s">
        <v>139</v>
      </c>
      <c r="D39" s="81" t="s">
        <v>141</v>
      </c>
      <c r="E39" s="44" t="s">
        <v>112</v>
      </c>
      <c r="F39" s="43"/>
      <c r="G39" s="43"/>
      <c r="H39" s="43" t="s">
        <v>101</v>
      </c>
      <c r="I39" s="158">
        <f>IF(SUM($N$38:$CP$38)&lt;&gt;0,SUM($N$38:$CP$38),"")</f>
        <v>95446.997427970957</v>
      </c>
      <c r="J39" s="159"/>
      <c r="K39" s="159"/>
      <c r="L39" s="159"/>
      <c r="M39" s="160"/>
    </row>
    <row r="40" spans="2:94" s="42" customFormat="1" ht="35.25" customHeight="1" x14ac:dyDescent="0.2">
      <c r="B40" s="49"/>
      <c r="C40" s="50"/>
      <c r="D40" s="50"/>
      <c r="E40" s="51"/>
      <c r="F40" s="50"/>
      <c r="G40" s="50"/>
      <c r="H40" s="50"/>
      <c r="I40" s="52"/>
      <c r="J40" s="53"/>
    </row>
    <row r="41" spans="2:94" ht="15" thickBot="1" x14ac:dyDescent="0.25"/>
    <row r="42" spans="2:94" ht="18" x14ac:dyDescent="0.25">
      <c r="F42" s="54" t="s">
        <v>113</v>
      </c>
      <c r="N42" s="17" t="s">
        <v>18</v>
      </c>
      <c r="O42" s="17" t="s">
        <v>19</v>
      </c>
      <c r="P42" s="17" t="s">
        <v>20</v>
      </c>
      <c r="Q42" s="17" t="s">
        <v>21</v>
      </c>
      <c r="R42" s="17" t="s">
        <v>22</v>
      </c>
      <c r="S42" s="17" t="s">
        <v>23</v>
      </c>
      <c r="T42" s="17" t="s">
        <v>24</v>
      </c>
      <c r="U42" s="17" t="s">
        <v>25</v>
      </c>
      <c r="V42" s="17" t="s">
        <v>26</v>
      </c>
      <c r="W42" s="17" t="s">
        <v>27</v>
      </c>
      <c r="X42" s="17" t="s">
        <v>28</v>
      </c>
      <c r="Y42" s="17" t="s">
        <v>29</v>
      </c>
      <c r="Z42" s="17" t="s">
        <v>30</v>
      </c>
      <c r="AA42" s="17" t="s">
        <v>31</v>
      </c>
      <c r="AB42" s="17" t="s">
        <v>32</v>
      </c>
      <c r="AC42" s="17" t="s">
        <v>33</v>
      </c>
      <c r="AD42" s="17" t="s">
        <v>34</v>
      </c>
      <c r="AE42" s="17" t="s">
        <v>35</v>
      </c>
      <c r="AF42" s="17" t="s">
        <v>36</v>
      </c>
      <c r="AG42" s="17" t="s">
        <v>37</v>
      </c>
      <c r="AH42" s="17" t="s">
        <v>38</v>
      </c>
      <c r="AI42" s="17" t="s">
        <v>39</v>
      </c>
      <c r="AJ42" s="17" t="s">
        <v>40</v>
      </c>
      <c r="AK42" s="17" t="s">
        <v>41</v>
      </c>
      <c r="AL42" s="17" t="s">
        <v>42</v>
      </c>
      <c r="AM42" s="17" t="s">
        <v>43</v>
      </c>
      <c r="AN42" s="17" t="s">
        <v>44</v>
      </c>
      <c r="AO42" s="17" t="s">
        <v>45</v>
      </c>
      <c r="AP42" s="17" t="s">
        <v>46</v>
      </c>
      <c r="AQ42" s="17" t="s">
        <v>47</v>
      </c>
      <c r="AR42" s="17" t="s">
        <v>48</v>
      </c>
      <c r="AS42" s="17" t="s">
        <v>49</v>
      </c>
      <c r="AT42" s="17" t="s">
        <v>50</v>
      </c>
      <c r="AU42" s="17" t="s">
        <v>51</v>
      </c>
      <c r="AV42" s="17" t="s">
        <v>52</v>
      </c>
      <c r="AW42" s="17" t="s">
        <v>53</v>
      </c>
      <c r="AX42" s="17" t="s">
        <v>54</v>
      </c>
      <c r="AY42" s="17" t="s">
        <v>55</v>
      </c>
      <c r="AZ42" s="17" t="s">
        <v>56</v>
      </c>
      <c r="BA42" s="17" t="s">
        <v>57</v>
      </c>
      <c r="BB42" s="17" t="s">
        <v>58</v>
      </c>
      <c r="BC42" s="17" t="s">
        <v>59</v>
      </c>
      <c r="BD42" s="17" t="s">
        <v>60</v>
      </c>
      <c r="BE42" s="17" t="s">
        <v>61</v>
      </c>
      <c r="BF42" s="17" t="s">
        <v>62</v>
      </c>
      <c r="BG42" s="17" t="s">
        <v>63</v>
      </c>
      <c r="BH42" s="17" t="s">
        <v>64</v>
      </c>
      <c r="BI42" s="17" t="s">
        <v>65</v>
      </c>
      <c r="BJ42" s="17" t="s">
        <v>66</v>
      </c>
      <c r="BK42" s="17" t="s">
        <v>67</v>
      </c>
      <c r="BL42" s="17" t="s">
        <v>68</v>
      </c>
      <c r="BM42" s="17" t="s">
        <v>69</v>
      </c>
      <c r="BN42" s="17" t="s">
        <v>70</v>
      </c>
      <c r="BO42" s="17" t="s">
        <v>71</v>
      </c>
      <c r="BP42" s="17" t="s">
        <v>72</v>
      </c>
      <c r="BQ42" s="17" t="s">
        <v>73</v>
      </c>
      <c r="BR42" s="17" t="s">
        <v>74</v>
      </c>
      <c r="BS42" s="17" t="s">
        <v>75</v>
      </c>
      <c r="BT42" s="17" t="s">
        <v>76</v>
      </c>
      <c r="BU42" s="17" t="s">
        <v>77</v>
      </c>
      <c r="BV42" s="17" t="s">
        <v>78</v>
      </c>
      <c r="BW42" s="17" t="s">
        <v>79</v>
      </c>
      <c r="BX42" s="17" t="s">
        <v>80</v>
      </c>
      <c r="BY42" s="17" t="s">
        <v>81</v>
      </c>
      <c r="BZ42" s="17" t="s">
        <v>82</v>
      </c>
      <c r="CA42" s="17" t="s">
        <v>83</v>
      </c>
      <c r="CB42" s="17" t="s">
        <v>84</v>
      </c>
      <c r="CC42" s="17" t="s">
        <v>85</v>
      </c>
      <c r="CD42" s="17" t="s">
        <v>86</v>
      </c>
      <c r="CE42" s="17" t="s">
        <v>87</v>
      </c>
      <c r="CF42" s="17" t="s">
        <v>88</v>
      </c>
      <c r="CG42" s="17" t="s">
        <v>89</v>
      </c>
      <c r="CH42" s="17" t="s">
        <v>90</v>
      </c>
      <c r="CI42" s="17" t="s">
        <v>91</v>
      </c>
      <c r="CJ42" s="17" t="s">
        <v>92</v>
      </c>
      <c r="CK42" s="17" t="s">
        <v>93</v>
      </c>
      <c r="CL42" s="17" t="s">
        <v>94</v>
      </c>
      <c r="CM42" s="17" t="s">
        <v>95</v>
      </c>
      <c r="CN42" s="17" t="s">
        <v>96</v>
      </c>
      <c r="CO42" s="17" t="s">
        <v>97</v>
      </c>
      <c r="CP42" s="18" t="s">
        <v>98</v>
      </c>
    </row>
    <row r="43" spans="2:94" ht="18" x14ac:dyDescent="0.25">
      <c r="F43" s="55" t="s">
        <v>114</v>
      </c>
      <c r="G43" s="56" t="s">
        <v>115</v>
      </c>
      <c r="H43" s="57"/>
      <c r="I43" s="57"/>
      <c r="J43" s="57"/>
      <c r="K43" s="57"/>
      <c r="L43" s="57"/>
      <c r="M43" s="57"/>
      <c r="N43" s="57">
        <f>+N31</f>
        <v>4680</v>
      </c>
      <c r="O43" s="58">
        <f t="shared" ref="O43" si="102">+O31+N45</f>
        <v>15273.513513513513</v>
      </c>
      <c r="P43" s="58">
        <f t="shared" ref="P43" si="103">+P31+O45</f>
        <v>28577.297297297297</v>
      </c>
      <c r="Q43" s="58">
        <f t="shared" ref="Q43" si="104">+Q31+P45</f>
        <v>41510.270270270266</v>
      </c>
      <c r="R43" s="58">
        <f t="shared" ref="R43" si="105">+R31+Q45</f>
        <v>54072.432432432426</v>
      </c>
      <c r="S43" s="58">
        <f t="shared" ref="S43" si="106">+S31+R45</f>
        <v>66263.783783783787</v>
      </c>
      <c r="T43" s="58">
        <f>+T31+S45</f>
        <v>65864.32432432432</v>
      </c>
      <c r="U43" s="58">
        <f>+U31+T45</f>
        <v>65424.32432432432</v>
      </c>
      <c r="V43" s="58">
        <f>+V31+U45</f>
        <v>63443.78378378378</v>
      </c>
      <c r="W43" s="58">
        <f t="shared" ref="W43" si="107">+W31+V45</f>
        <v>61463.24324324324</v>
      </c>
      <c r="X43" s="58">
        <f t="shared" ref="X43" si="108">+X31+W45</f>
        <v>59482.7027027027</v>
      </c>
      <c r="Y43" s="58">
        <f t="shared" ref="Y43" si="109">+Y31+X45</f>
        <v>57502.16216216216</v>
      </c>
      <c r="Z43" s="58">
        <f t="shared" ref="Z43" si="110">+Z31+Y45</f>
        <v>55521.62162162162</v>
      </c>
      <c r="AA43" s="58">
        <f t="shared" ref="AA43" si="111">+AA31+Z45</f>
        <v>53541.08108108108</v>
      </c>
      <c r="AB43" s="58">
        <f t="shared" ref="AB43" si="112">+AB31+AA45</f>
        <v>51560.54054054054</v>
      </c>
      <c r="AC43" s="58">
        <f t="shared" ref="AC43" si="113">+AC31+AB45</f>
        <v>49580</v>
      </c>
      <c r="AD43" s="58">
        <f t="shared" ref="AD43" si="114">+AD31+AC45</f>
        <v>47599.45945945946</v>
      </c>
      <c r="AE43" s="58">
        <f t="shared" ref="AE43" si="115">+AE31+AD45</f>
        <v>45618.91891891892</v>
      </c>
      <c r="AF43" s="58">
        <f t="shared" ref="AF43" si="116">+AF31+AE45</f>
        <v>43638.37837837838</v>
      </c>
      <c r="AG43" s="58">
        <f t="shared" ref="AG43" si="117">+AG31+AF45</f>
        <v>41657.83783783784</v>
      </c>
      <c r="AH43" s="58">
        <f t="shared" ref="AH43" si="118">+AH31+AG45</f>
        <v>39677.2972972973</v>
      </c>
      <c r="AI43" s="58">
        <f t="shared" ref="AI43" si="119">+AI31+AH45</f>
        <v>37696.75675675676</v>
      </c>
      <c r="AJ43" s="58">
        <f t="shared" ref="AJ43" si="120">+AJ31+AI45</f>
        <v>35716.21621621622</v>
      </c>
      <c r="AK43" s="58">
        <f t="shared" ref="AK43" si="121">+AK31+AJ45</f>
        <v>33735.67567567568</v>
      </c>
      <c r="AL43" s="58">
        <f t="shared" ref="AL43" si="122">+AL31+AK45</f>
        <v>31755.13513513514</v>
      </c>
      <c r="AM43" s="58">
        <f t="shared" ref="AM43" si="123">+AM31+AL45</f>
        <v>29774.5945945946</v>
      </c>
      <c r="AN43" s="58">
        <f t="shared" ref="AN43" si="124">+AN31+AM45</f>
        <v>27794.054054054061</v>
      </c>
      <c r="AO43" s="58">
        <f t="shared" ref="AO43" si="125">+AO31+AN45</f>
        <v>25813.513513513521</v>
      </c>
      <c r="AP43" s="58">
        <f t="shared" ref="AP43" si="126">+AP31+AO45</f>
        <v>23832.972972972981</v>
      </c>
      <c r="AQ43" s="58">
        <f t="shared" ref="AQ43" si="127">+AQ31+AP45</f>
        <v>21852.432432432441</v>
      </c>
      <c r="AR43" s="58">
        <f t="shared" ref="AR43" si="128">+AR31+AQ45</f>
        <v>19871.891891891901</v>
      </c>
      <c r="AS43" s="58">
        <f t="shared" ref="AS43" si="129">+AS31+AR45</f>
        <v>17891.351351351361</v>
      </c>
      <c r="AT43" s="58">
        <f t="shared" ref="AT43" si="130">+AT31+AS45</f>
        <v>15910.810810810821</v>
      </c>
      <c r="AU43" s="58">
        <f t="shared" ref="AU43" si="131">+AU31+AT45</f>
        <v>13930.270270270281</v>
      </c>
      <c r="AV43" s="58">
        <f t="shared" ref="AV43" si="132">+AV31+AU45</f>
        <v>11949.729729729741</v>
      </c>
      <c r="AW43" s="58">
        <f t="shared" ref="AW43" si="133">+AW31+AV45</f>
        <v>9969.189189189201</v>
      </c>
      <c r="AX43" s="58">
        <f t="shared" ref="AX43" si="134">+AX31+AW45</f>
        <v>7988.6486486486601</v>
      </c>
      <c r="AY43" s="58">
        <f t="shared" ref="AY43" si="135">+AY31+AX45</f>
        <v>6008.1081081081193</v>
      </c>
      <c r="AZ43" s="58">
        <f t="shared" ref="AZ43" si="136">+AZ31+AY45</f>
        <v>4027.5675675675784</v>
      </c>
      <c r="BA43" s="58">
        <f t="shared" ref="BA43" si="137">+BA31+AZ45</f>
        <v>2047.0270270270375</v>
      </c>
      <c r="BB43" s="58">
        <f t="shared" ref="BB43" si="138">+BB31+BA45</f>
        <v>66.486486486496688</v>
      </c>
      <c r="BC43" s="58">
        <f t="shared" ref="BC43" si="139">+BC31+BB45</f>
        <v>0</v>
      </c>
      <c r="BD43" s="58">
        <f t="shared" ref="BD43" si="140">+BD31+BC45</f>
        <v>0</v>
      </c>
      <c r="BE43" s="58">
        <f t="shared" ref="BE43" si="141">+BE31+BD45</f>
        <v>0</v>
      </c>
      <c r="BF43" s="58">
        <f t="shared" ref="BF43" si="142">+BF31+BE45</f>
        <v>0</v>
      </c>
      <c r="BG43" s="58">
        <f t="shared" ref="BG43" si="143">+BG31+BF45</f>
        <v>0</v>
      </c>
      <c r="BH43" s="58">
        <f t="shared" ref="BH43" si="144">+BH31+BG45</f>
        <v>0</v>
      </c>
      <c r="BI43" s="58">
        <f t="shared" ref="BI43" si="145">+BI31+BH45</f>
        <v>0</v>
      </c>
      <c r="BJ43" s="58">
        <f t="shared" ref="BJ43" si="146">+BJ31+BI45</f>
        <v>0</v>
      </c>
      <c r="BK43" s="58">
        <f t="shared" ref="BK43" si="147">+BK31+BJ45</f>
        <v>0</v>
      </c>
      <c r="BL43" s="58">
        <f t="shared" ref="BL43" si="148">+BL31+BK45</f>
        <v>0</v>
      </c>
      <c r="BM43" s="58">
        <f t="shared" ref="BM43" si="149">+BM31+BL45</f>
        <v>0</v>
      </c>
      <c r="BN43" s="58">
        <f t="shared" ref="BN43" si="150">+BN31+BM45</f>
        <v>0</v>
      </c>
      <c r="BO43" s="58">
        <f t="shared" ref="BO43" si="151">+BO31+BN45</f>
        <v>0</v>
      </c>
      <c r="BP43" s="58">
        <f t="shared" ref="BP43" si="152">+BP31+BO45</f>
        <v>0</v>
      </c>
      <c r="BQ43" s="58">
        <f t="shared" ref="BQ43" si="153">+BQ31+BP45</f>
        <v>0</v>
      </c>
      <c r="BR43" s="58">
        <f t="shared" ref="BR43" si="154">+BR31+BQ45</f>
        <v>0</v>
      </c>
      <c r="BS43" s="58">
        <f t="shared" ref="BS43" si="155">+BS31+BR45</f>
        <v>0</v>
      </c>
      <c r="BT43" s="58">
        <f t="shared" ref="BT43" si="156">+BT31+BS45</f>
        <v>0</v>
      </c>
      <c r="BU43" s="58">
        <f t="shared" ref="BU43" si="157">+BU31+BT45</f>
        <v>0</v>
      </c>
      <c r="BV43" s="58">
        <f t="shared" ref="BV43" si="158">+BV31+BU45</f>
        <v>0</v>
      </c>
      <c r="BW43" s="58">
        <f t="shared" ref="BW43" si="159">+BW31+BV45</f>
        <v>0</v>
      </c>
      <c r="BX43" s="58">
        <f t="shared" ref="BX43" si="160">+BX31+BW45</f>
        <v>0</v>
      </c>
      <c r="BY43" s="58">
        <f t="shared" ref="BY43" si="161">+BY31+BX45</f>
        <v>0</v>
      </c>
      <c r="BZ43" s="58">
        <f t="shared" ref="BZ43" si="162">+BZ31+BY45</f>
        <v>0</v>
      </c>
      <c r="CA43" s="58">
        <f t="shared" ref="CA43" si="163">+CA31+BZ45</f>
        <v>0</v>
      </c>
      <c r="CB43" s="58">
        <f t="shared" ref="CB43" si="164">+CB31+CA45</f>
        <v>0</v>
      </c>
      <c r="CC43" s="58">
        <f t="shared" ref="CC43" si="165">+CC31+CB45</f>
        <v>0</v>
      </c>
      <c r="CD43" s="58">
        <f t="shared" ref="CD43" si="166">+CD31+CC45</f>
        <v>0</v>
      </c>
      <c r="CE43" s="58">
        <f t="shared" ref="CE43" si="167">+CE31+CD45</f>
        <v>0</v>
      </c>
      <c r="CF43" s="58">
        <f t="shared" ref="CF43" si="168">+CF31+CE45</f>
        <v>0</v>
      </c>
      <c r="CG43" s="58">
        <f t="shared" ref="CG43" si="169">+CG31+CF45</f>
        <v>0</v>
      </c>
      <c r="CH43" s="58">
        <f t="shared" ref="CH43" si="170">+CH31+CG45</f>
        <v>0</v>
      </c>
      <c r="CI43" s="58">
        <f t="shared" ref="CI43" si="171">+CI31+CH45</f>
        <v>0</v>
      </c>
      <c r="CJ43" s="58">
        <f t="shared" ref="CJ43" si="172">+CJ31+CI45</f>
        <v>0</v>
      </c>
      <c r="CK43" s="58">
        <f t="shared" ref="CK43" si="173">+CK31+CJ45</f>
        <v>0</v>
      </c>
      <c r="CL43" s="58">
        <f t="shared" ref="CL43" si="174">+CL31+CK45</f>
        <v>0</v>
      </c>
      <c r="CM43" s="58">
        <f t="shared" ref="CM43" si="175">+CM31+CL45</f>
        <v>0</v>
      </c>
      <c r="CN43" s="58">
        <f t="shared" ref="CN43" si="176">+CN31+CM45</f>
        <v>0</v>
      </c>
      <c r="CO43" s="58">
        <f t="shared" ref="CO43" si="177">+CO31+CN45</f>
        <v>0</v>
      </c>
      <c r="CP43" s="58">
        <f t="shared" ref="CP43" si="178">+CP31+CO45</f>
        <v>0</v>
      </c>
    </row>
    <row r="44" spans="2:94" ht="18" x14ac:dyDescent="0.25">
      <c r="F44" s="55" t="s">
        <v>116</v>
      </c>
      <c r="G44" s="55">
        <f>+G31</f>
        <v>37</v>
      </c>
      <c r="H44" s="57"/>
      <c r="I44" s="57"/>
      <c r="J44" s="57"/>
      <c r="K44" s="57"/>
      <c r="L44" s="57"/>
      <c r="M44" s="57"/>
      <c r="N44" s="59">
        <f>IF(N43=0,0,+N31/$G44)</f>
        <v>126.48648648648648</v>
      </c>
      <c r="O44" s="59">
        <f t="shared" ref="O44" si="179">MIN(IF(O43=0,0,+O31/$G44)+N44,O43)</f>
        <v>416.21621621621625</v>
      </c>
      <c r="P44" s="59">
        <f t="shared" ref="P44" si="180">MIN(IF(P43=0,0,+P31/$G44)+O44,P43)</f>
        <v>787.02702702702709</v>
      </c>
      <c r="Q44" s="59">
        <f t="shared" ref="Q44" si="181">MIN(IF(Q43=0,0,+Q31/$G44)+P44,Q43)</f>
        <v>1157.8378378378379</v>
      </c>
      <c r="R44" s="59">
        <f t="shared" ref="R44" si="182">MIN(IF(R43=0,0,+R31/$G44)+Q44,R43)</f>
        <v>1528.6486486486488</v>
      </c>
      <c r="S44" s="59">
        <f t="shared" ref="S44" si="183">MIN(IF(S43=0,0,+S31/$G44)+R44,S43)</f>
        <v>1899.4594594594596</v>
      </c>
      <c r="T44" s="59">
        <f>MIN(IF(T43=0,0,+T31/$G44)+S44,T43)</f>
        <v>1940.0000000000002</v>
      </c>
      <c r="U44" s="59">
        <f>MIN(IF(U43=0,0,+U31/$G44)+T44,U43)</f>
        <v>1980.5405405405409</v>
      </c>
      <c r="V44" s="59">
        <f>MIN(IF(V43=0,0,+V31/$G44)+U44,V43)</f>
        <v>1980.5405405405409</v>
      </c>
      <c r="W44" s="59">
        <f t="shared" ref="W44" si="184">MIN(IF(W43=0,0,+W31/$G44)+V44,W43)</f>
        <v>1980.5405405405409</v>
      </c>
      <c r="X44" s="59">
        <f t="shared" ref="X44" si="185">MIN(IF(X43=0,0,+X31/$G44)+W44,X43)</f>
        <v>1980.5405405405409</v>
      </c>
      <c r="Y44" s="59">
        <f t="shared" ref="Y44" si="186">MIN(IF(Y43=0,0,+Y31/$G44)+X44,Y43)</f>
        <v>1980.5405405405409</v>
      </c>
      <c r="Z44" s="59">
        <f t="shared" ref="Z44" si="187">MIN(IF(Z43=0,0,+Z31/$G44)+Y44,Z43)</f>
        <v>1980.5405405405409</v>
      </c>
      <c r="AA44" s="59">
        <f t="shared" ref="AA44" si="188">MIN(IF(AA43=0,0,+AA31/$G44)+Z44,AA43)</f>
        <v>1980.5405405405409</v>
      </c>
      <c r="AB44" s="59">
        <f t="shared" ref="AB44" si="189">MIN(IF(AB43=0,0,+AB31/$G44)+AA44,AB43)</f>
        <v>1980.5405405405409</v>
      </c>
      <c r="AC44" s="59">
        <f t="shared" ref="AC44" si="190">MIN(IF(AC43=0,0,+AC31/$G44)+AB44,AC43)</f>
        <v>1980.5405405405409</v>
      </c>
      <c r="AD44" s="59">
        <f t="shared" ref="AD44" si="191">MIN(IF(AD43=0,0,+AD31/$G44)+AC44,AD43)</f>
        <v>1980.5405405405409</v>
      </c>
      <c r="AE44" s="59">
        <f t="shared" ref="AE44" si="192">MIN(IF(AE43=0,0,+AE31/$G44)+AD44,AE43)</f>
        <v>1980.5405405405409</v>
      </c>
      <c r="AF44" s="59">
        <f t="shared" ref="AF44" si="193">MIN(IF(AF43=0,0,+AF31/$G44)+AE44,AF43)</f>
        <v>1980.5405405405409</v>
      </c>
      <c r="AG44" s="59">
        <f t="shared" ref="AG44" si="194">MIN(IF(AG43=0,0,+AG31/$G44)+AF44,AG43)</f>
        <v>1980.5405405405409</v>
      </c>
      <c r="AH44" s="59">
        <f t="shared" ref="AH44" si="195">MIN(IF(AH43=0,0,+AH31/$G44)+AG44,AH43)</f>
        <v>1980.5405405405409</v>
      </c>
      <c r="AI44" s="59">
        <f t="shared" ref="AI44" si="196">MIN(IF(AI43=0,0,+AI31/$G44)+AH44,AI43)</f>
        <v>1980.5405405405409</v>
      </c>
      <c r="AJ44" s="59">
        <f t="shared" ref="AJ44" si="197">MIN(IF(AJ43=0,0,+AJ31/$G44)+AI44,AJ43)</f>
        <v>1980.5405405405409</v>
      </c>
      <c r="AK44" s="59">
        <f t="shared" ref="AK44" si="198">MIN(IF(AK43=0,0,+AK31/$G44)+AJ44,AK43)</f>
        <v>1980.5405405405409</v>
      </c>
      <c r="AL44" s="59">
        <f t="shared" ref="AL44" si="199">MIN(IF(AL43=0,0,+AL31/$G44)+AK44,AL43)</f>
        <v>1980.5405405405409</v>
      </c>
      <c r="AM44" s="59">
        <f t="shared" ref="AM44" si="200">MIN(IF(AM43=0,0,+AM31/$G44)+AL44,AM43)</f>
        <v>1980.5405405405409</v>
      </c>
      <c r="AN44" s="59">
        <f t="shared" ref="AN44" si="201">MIN(IF(AN43=0,0,+AN31/$G44)+AM44,AN43)</f>
        <v>1980.5405405405409</v>
      </c>
      <c r="AO44" s="59">
        <f t="shared" ref="AO44" si="202">MIN(IF(AO43=0,0,+AO31/$G44)+AN44,AO43)</f>
        <v>1980.5405405405409</v>
      </c>
      <c r="AP44" s="59">
        <f t="shared" ref="AP44" si="203">MIN(IF(AP43=0,0,+AP31/$G44)+AO44,AP43)</f>
        <v>1980.5405405405409</v>
      </c>
      <c r="AQ44" s="59">
        <f t="shared" ref="AQ44" si="204">MIN(IF(AQ43=0,0,+AQ31/$G44)+AP44,AQ43)</f>
        <v>1980.5405405405409</v>
      </c>
      <c r="AR44" s="59">
        <f t="shared" ref="AR44" si="205">MIN(IF(AR43=0,0,+AR31/$G44)+AQ44,AR43)</f>
        <v>1980.5405405405409</v>
      </c>
      <c r="AS44" s="59">
        <f t="shared" ref="AS44" si="206">MIN(IF(AS43=0,0,+AS31/$G44)+AR44,AS43)</f>
        <v>1980.5405405405409</v>
      </c>
      <c r="AT44" s="59">
        <f t="shared" ref="AT44" si="207">MIN(IF(AT43=0,0,+AT31/$G44)+AS44,AT43)</f>
        <v>1980.5405405405409</v>
      </c>
      <c r="AU44" s="59">
        <f t="shared" ref="AU44" si="208">MIN(IF(AU43=0,0,+AU31/$G44)+AT44,AU43)</f>
        <v>1980.5405405405409</v>
      </c>
      <c r="AV44" s="59">
        <f t="shared" ref="AV44" si="209">MIN(IF(AV43=0,0,+AV31/$G44)+AU44,AV43)</f>
        <v>1980.5405405405409</v>
      </c>
      <c r="AW44" s="59">
        <f t="shared" ref="AW44" si="210">MIN(IF(AW43=0,0,+AW31/$G44)+AV44,AW43)</f>
        <v>1980.5405405405409</v>
      </c>
      <c r="AX44" s="59">
        <f t="shared" ref="AX44" si="211">MIN(IF(AX43=0,0,+AX31/$G44)+AW44,AX43)</f>
        <v>1980.5405405405409</v>
      </c>
      <c r="AY44" s="59">
        <f t="shared" ref="AY44" si="212">MIN(IF(AY43=0,0,+AY31/$G44)+AX44,AY43)</f>
        <v>1980.5405405405409</v>
      </c>
      <c r="AZ44" s="59">
        <f t="shared" ref="AZ44" si="213">MIN(IF(AZ43=0,0,+AZ31/$G44)+AY44,AZ43)</f>
        <v>1980.5405405405409</v>
      </c>
      <c r="BA44" s="59">
        <f t="shared" ref="BA44" si="214">MIN(IF(BA43=0,0,+BA31/$G44)+AZ44,BA43)</f>
        <v>1980.5405405405409</v>
      </c>
      <c r="BB44" s="59">
        <f t="shared" ref="BB44" si="215">MIN(IF(BB43=0,0,+BB31/$G44)+BA44,BB43)</f>
        <v>66.486486486496688</v>
      </c>
      <c r="BC44" s="59">
        <f t="shared" ref="BC44" si="216">MIN(IF(BC43=0,0,+BC31/$G44)+BB44,BC43)</f>
        <v>0</v>
      </c>
      <c r="BD44" s="59">
        <f t="shared" ref="BD44" si="217">MIN(IF(BD43=0,0,+BD31/$G44)+BC44,BD43)</f>
        <v>0</v>
      </c>
      <c r="BE44" s="59">
        <f t="shared" ref="BE44" si="218">MIN(IF(BE43=0,0,+BE31/$G44)+BD44,BE43)</f>
        <v>0</v>
      </c>
      <c r="BF44" s="59">
        <f t="shared" ref="BF44" si="219">MIN(IF(BF43=0,0,+BF31/$G44)+BE44,BF43)</f>
        <v>0</v>
      </c>
      <c r="BG44" s="59">
        <f t="shared" ref="BG44" si="220">MIN(IF(BG43=0,0,+BG31/$G44)+BF44,BG43)</f>
        <v>0</v>
      </c>
      <c r="BH44" s="59">
        <f t="shared" ref="BH44" si="221">MIN(IF(BH43=0,0,+BH31/$G44)+BG44,BH43)</f>
        <v>0</v>
      </c>
      <c r="BI44" s="59">
        <f t="shared" ref="BI44" si="222">MIN(IF(BI43=0,0,+BI31/$G44)+BH44,BI43)</f>
        <v>0</v>
      </c>
      <c r="BJ44" s="59">
        <f t="shared" ref="BJ44" si="223">MIN(IF(BJ43=0,0,+BJ31/$G44)+BI44,BJ43)</f>
        <v>0</v>
      </c>
      <c r="BK44" s="59">
        <f t="shared" ref="BK44" si="224">MIN(IF(BK43=0,0,+BK31/$G44)+BJ44,BK43)</f>
        <v>0</v>
      </c>
      <c r="BL44" s="59">
        <f t="shared" ref="BL44" si="225">MIN(IF(BL43=0,0,+BL31/$G44)+BK44,BL43)</f>
        <v>0</v>
      </c>
      <c r="BM44" s="59">
        <f t="shared" ref="BM44" si="226">MIN(IF(BM43=0,0,+BM31/$G44)+BL44,BM43)</f>
        <v>0</v>
      </c>
      <c r="BN44" s="59">
        <f t="shared" ref="BN44" si="227">MIN(IF(BN43=0,0,+BN31/$G44)+BM44,BN43)</f>
        <v>0</v>
      </c>
      <c r="BO44" s="59">
        <f t="shared" ref="BO44" si="228">MIN(IF(BO43=0,0,+BO31/$G44)+BN44,BO43)</f>
        <v>0</v>
      </c>
      <c r="BP44" s="59">
        <f t="shared" ref="BP44" si="229">MIN(IF(BP43=0,0,+BP31/$G44)+BO44,BP43)</f>
        <v>0</v>
      </c>
      <c r="BQ44" s="59">
        <f t="shared" ref="BQ44" si="230">MIN(IF(BQ43=0,0,+BQ31/$G44)+BP44,BQ43)</f>
        <v>0</v>
      </c>
      <c r="BR44" s="59">
        <f t="shared" ref="BR44" si="231">MIN(IF(BR43=0,0,+BR31/$G44)+BQ44,BR43)</f>
        <v>0</v>
      </c>
      <c r="BS44" s="59">
        <f t="shared" ref="BS44" si="232">MIN(IF(BS43=0,0,+BS31/$G44)+BR44,BS43)</f>
        <v>0</v>
      </c>
      <c r="BT44" s="59">
        <f t="shared" ref="BT44" si="233">MIN(IF(BT43=0,0,+BT31/$G44)+BS44,BT43)</f>
        <v>0</v>
      </c>
      <c r="BU44" s="59">
        <f t="shared" ref="BU44" si="234">MIN(IF(BU43=0,0,+BU31/$G44)+BT44,BU43)</f>
        <v>0</v>
      </c>
      <c r="BV44" s="59">
        <f t="shared" ref="BV44" si="235">MIN(IF(BV43=0,0,+BV31/$G44)+BU44,BV43)</f>
        <v>0</v>
      </c>
      <c r="BW44" s="59">
        <f t="shared" ref="BW44" si="236">MIN(IF(BW43=0,0,+BW31/$G44)+BV44,BW43)</f>
        <v>0</v>
      </c>
      <c r="BX44" s="59">
        <f t="shared" ref="BX44" si="237">MIN(IF(BX43=0,0,+BX31/$G44)+BW44,BX43)</f>
        <v>0</v>
      </c>
      <c r="BY44" s="59">
        <f t="shared" ref="BY44" si="238">MIN(IF(BY43=0,0,+BY31/$G44)+BX44,BY43)</f>
        <v>0</v>
      </c>
      <c r="BZ44" s="59">
        <f t="shared" ref="BZ44" si="239">MIN(IF(BZ43=0,0,+BZ31/$G44)+BY44,BZ43)</f>
        <v>0</v>
      </c>
      <c r="CA44" s="59">
        <f t="shared" ref="CA44" si="240">MIN(IF(CA43=0,0,+CA31/$G44)+BZ44,CA43)</f>
        <v>0</v>
      </c>
      <c r="CB44" s="59">
        <f t="shared" ref="CB44" si="241">MIN(IF(CB43=0,0,+CB31/$G44)+CA44,CB43)</f>
        <v>0</v>
      </c>
      <c r="CC44" s="59">
        <f t="shared" ref="CC44" si="242">MIN(IF(CC43=0,0,+CC31/$G44)+CB44,CC43)</f>
        <v>0</v>
      </c>
      <c r="CD44" s="59">
        <f t="shared" ref="CD44" si="243">MIN(IF(CD43=0,0,+CD31/$G44)+CC44,CD43)</f>
        <v>0</v>
      </c>
      <c r="CE44" s="59">
        <f t="shared" ref="CE44" si="244">MIN(IF(CE43=0,0,+CE31/$G44)+CD44,CE43)</f>
        <v>0</v>
      </c>
      <c r="CF44" s="59">
        <f t="shared" ref="CF44" si="245">MIN(IF(CF43=0,0,+CF31/$G44)+CE44,CF43)</f>
        <v>0</v>
      </c>
      <c r="CG44" s="59">
        <f t="shared" ref="CG44" si="246">MIN(IF(CG43=0,0,+CG31/$G44)+CF44,CG43)</f>
        <v>0</v>
      </c>
      <c r="CH44" s="59">
        <f t="shared" ref="CH44" si="247">MIN(IF(CH43=0,0,+CH31/$G44)+CG44,CH43)</f>
        <v>0</v>
      </c>
      <c r="CI44" s="59">
        <f t="shared" ref="CI44" si="248">MIN(IF(CI43=0,0,+CI31/$G44)+CH44,CI43)</f>
        <v>0</v>
      </c>
      <c r="CJ44" s="59">
        <f t="shared" ref="CJ44" si="249">MIN(IF(CJ43=0,0,+CJ31/$G44)+CI44,CJ43)</f>
        <v>0</v>
      </c>
      <c r="CK44" s="59">
        <f t="shared" ref="CK44" si="250">MIN(IF(CK43=0,0,+CK31/$G44)+CJ44,CK43)</f>
        <v>0</v>
      </c>
      <c r="CL44" s="59">
        <f t="shared" ref="CL44" si="251">MIN(IF(CL43=0,0,+CL31/$G44)+CK44,CL43)</f>
        <v>0</v>
      </c>
      <c r="CM44" s="59">
        <f t="shared" ref="CM44" si="252">MIN(IF(CM43=0,0,+CM31/$G44)+CL44,CM43)</f>
        <v>0</v>
      </c>
      <c r="CN44" s="59">
        <f t="shared" ref="CN44" si="253">MIN(IF(CN43=0,0,+CN31/$G44)+CM44,CN43)</f>
        <v>0</v>
      </c>
      <c r="CO44" s="59">
        <f t="shared" ref="CO44" si="254">MIN(IF(CO43=0,0,+CO31/$G44)+CN44,CO43)</f>
        <v>0</v>
      </c>
      <c r="CP44" s="59">
        <f t="shared" ref="CP44" si="255">MIN(IF(CP43=0,0,+CP31/$G44)+CO44,CP43)</f>
        <v>0</v>
      </c>
    </row>
    <row r="45" spans="2:94" ht="18" x14ac:dyDescent="0.25">
      <c r="F45" s="55" t="s">
        <v>117</v>
      </c>
      <c r="G45" s="55"/>
      <c r="H45" s="57"/>
      <c r="I45" s="57"/>
      <c r="J45" s="57"/>
      <c r="K45" s="57"/>
      <c r="L45" s="57"/>
      <c r="M45" s="57"/>
      <c r="N45" s="59">
        <f>+N43-N44</f>
        <v>4553.5135135135133</v>
      </c>
      <c r="O45" s="59">
        <f>+O43-O44</f>
        <v>14857.297297297297</v>
      </c>
      <c r="P45" s="59">
        <f t="shared" ref="P45:CA45" si="256">+P43-P44</f>
        <v>27790.27027027027</v>
      </c>
      <c r="Q45" s="59">
        <f t="shared" si="256"/>
        <v>40352.432432432426</v>
      </c>
      <c r="R45" s="59">
        <f t="shared" si="256"/>
        <v>52543.78378378378</v>
      </c>
      <c r="S45" s="59">
        <f t="shared" si="256"/>
        <v>64364.324324324327</v>
      </c>
      <c r="T45" s="59">
        <f t="shared" si="256"/>
        <v>63924.32432432432</v>
      </c>
      <c r="U45" s="59">
        <f t="shared" si="256"/>
        <v>63443.78378378378</v>
      </c>
      <c r="V45" s="59">
        <f t="shared" si="256"/>
        <v>61463.24324324324</v>
      </c>
      <c r="W45" s="59">
        <f t="shared" si="256"/>
        <v>59482.7027027027</v>
      </c>
      <c r="X45" s="59">
        <f t="shared" si="256"/>
        <v>57502.16216216216</v>
      </c>
      <c r="Y45" s="59">
        <f t="shared" si="256"/>
        <v>55521.62162162162</v>
      </c>
      <c r="Z45" s="59">
        <f t="shared" si="256"/>
        <v>53541.08108108108</v>
      </c>
      <c r="AA45" s="59">
        <f t="shared" si="256"/>
        <v>51560.54054054054</v>
      </c>
      <c r="AB45" s="59">
        <f t="shared" si="256"/>
        <v>49580</v>
      </c>
      <c r="AC45" s="59">
        <f t="shared" si="256"/>
        <v>47599.45945945946</v>
      </c>
      <c r="AD45" s="59">
        <f t="shared" si="256"/>
        <v>45618.91891891892</v>
      </c>
      <c r="AE45" s="59">
        <f t="shared" si="256"/>
        <v>43638.37837837838</v>
      </c>
      <c r="AF45" s="59">
        <f t="shared" si="256"/>
        <v>41657.83783783784</v>
      </c>
      <c r="AG45" s="59">
        <f t="shared" si="256"/>
        <v>39677.2972972973</v>
      </c>
      <c r="AH45" s="59">
        <f t="shared" si="256"/>
        <v>37696.75675675676</v>
      </c>
      <c r="AI45" s="59">
        <f t="shared" si="256"/>
        <v>35716.21621621622</v>
      </c>
      <c r="AJ45" s="59">
        <f t="shared" si="256"/>
        <v>33735.67567567568</v>
      </c>
      <c r="AK45" s="59">
        <f t="shared" si="256"/>
        <v>31755.13513513514</v>
      </c>
      <c r="AL45" s="59">
        <f t="shared" si="256"/>
        <v>29774.5945945946</v>
      </c>
      <c r="AM45" s="59">
        <f t="shared" si="256"/>
        <v>27794.054054054061</v>
      </c>
      <c r="AN45" s="59">
        <f t="shared" si="256"/>
        <v>25813.513513513521</v>
      </c>
      <c r="AO45" s="59">
        <f t="shared" si="256"/>
        <v>23832.972972972981</v>
      </c>
      <c r="AP45" s="59">
        <f t="shared" si="256"/>
        <v>21852.432432432441</v>
      </c>
      <c r="AQ45" s="59">
        <f t="shared" si="256"/>
        <v>19871.891891891901</v>
      </c>
      <c r="AR45" s="59">
        <f t="shared" si="256"/>
        <v>17891.351351351361</v>
      </c>
      <c r="AS45" s="59">
        <f t="shared" si="256"/>
        <v>15910.810810810821</v>
      </c>
      <c r="AT45" s="59">
        <f t="shared" si="256"/>
        <v>13930.270270270281</v>
      </c>
      <c r="AU45" s="59">
        <f t="shared" si="256"/>
        <v>11949.729729729741</v>
      </c>
      <c r="AV45" s="59">
        <f t="shared" si="256"/>
        <v>9969.189189189201</v>
      </c>
      <c r="AW45" s="59">
        <f t="shared" si="256"/>
        <v>7988.6486486486601</v>
      </c>
      <c r="AX45" s="59">
        <f t="shared" si="256"/>
        <v>6008.1081081081193</v>
      </c>
      <c r="AY45" s="59">
        <f t="shared" si="256"/>
        <v>4027.5675675675784</v>
      </c>
      <c r="AZ45" s="59">
        <f t="shared" si="256"/>
        <v>2047.0270270270375</v>
      </c>
      <c r="BA45" s="59">
        <f t="shared" si="256"/>
        <v>66.486486486496688</v>
      </c>
      <c r="BB45" s="59">
        <f t="shared" si="256"/>
        <v>0</v>
      </c>
      <c r="BC45" s="59">
        <f t="shared" si="256"/>
        <v>0</v>
      </c>
      <c r="BD45" s="59">
        <f t="shared" si="256"/>
        <v>0</v>
      </c>
      <c r="BE45" s="59">
        <f t="shared" si="256"/>
        <v>0</v>
      </c>
      <c r="BF45" s="59">
        <f t="shared" si="256"/>
        <v>0</v>
      </c>
      <c r="BG45" s="59">
        <f t="shared" si="256"/>
        <v>0</v>
      </c>
      <c r="BH45" s="59">
        <f t="shared" si="256"/>
        <v>0</v>
      </c>
      <c r="BI45" s="59">
        <f t="shared" si="256"/>
        <v>0</v>
      </c>
      <c r="BJ45" s="59">
        <f t="shared" si="256"/>
        <v>0</v>
      </c>
      <c r="BK45" s="59">
        <f t="shared" si="256"/>
        <v>0</v>
      </c>
      <c r="BL45" s="59">
        <f t="shared" si="256"/>
        <v>0</v>
      </c>
      <c r="BM45" s="59">
        <f t="shared" si="256"/>
        <v>0</v>
      </c>
      <c r="BN45" s="59">
        <f t="shared" si="256"/>
        <v>0</v>
      </c>
      <c r="BO45" s="59">
        <f t="shared" si="256"/>
        <v>0</v>
      </c>
      <c r="BP45" s="59">
        <f t="shared" si="256"/>
        <v>0</v>
      </c>
      <c r="BQ45" s="59">
        <f t="shared" si="256"/>
        <v>0</v>
      </c>
      <c r="BR45" s="59">
        <f t="shared" si="256"/>
        <v>0</v>
      </c>
      <c r="BS45" s="59">
        <f t="shared" si="256"/>
        <v>0</v>
      </c>
      <c r="BT45" s="59">
        <f t="shared" si="256"/>
        <v>0</v>
      </c>
      <c r="BU45" s="59">
        <f t="shared" si="256"/>
        <v>0</v>
      </c>
      <c r="BV45" s="59">
        <f t="shared" si="256"/>
        <v>0</v>
      </c>
      <c r="BW45" s="59">
        <f t="shared" si="256"/>
        <v>0</v>
      </c>
      <c r="BX45" s="59">
        <f t="shared" si="256"/>
        <v>0</v>
      </c>
      <c r="BY45" s="59">
        <f t="shared" si="256"/>
        <v>0</v>
      </c>
      <c r="BZ45" s="59">
        <f t="shared" si="256"/>
        <v>0</v>
      </c>
      <c r="CA45" s="59">
        <f t="shared" si="256"/>
        <v>0</v>
      </c>
      <c r="CB45" s="59">
        <f t="shared" ref="CB45:CP45" si="257">+CB43-CB44</f>
        <v>0</v>
      </c>
      <c r="CC45" s="59">
        <f t="shared" si="257"/>
        <v>0</v>
      </c>
      <c r="CD45" s="59">
        <f t="shared" si="257"/>
        <v>0</v>
      </c>
      <c r="CE45" s="59">
        <f t="shared" si="257"/>
        <v>0</v>
      </c>
      <c r="CF45" s="59">
        <f t="shared" si="257"/>
        <v>0</v>
      </c>
      <c r="CG45" s="59">
        <f t="shared" si="257"/>
        <v>0</v>
      </c>
      <c r="CH45" s="59">
        <f t="shared" si="257"/>
        <v>0</v>
      </c>
      <c r="CI45" s="59">
        <f t="shared" si="257"/>
        <v>0</v>
      </c>
      <c r="CJ45" s="59">
        <f t="shared" si="257"/>
        <v>0</v>
      </c>
      <c r="CK45" s="59">
        <f t="shared" si="257"/>
        <v>0</v>
      </c>
      <c r="CL45" s="59">
        <f t="shared" si="257"/>
        <v>0</v>
      </c>
      <c r="CM45" s="59">
        <f t="shared" si="257"/>
        <v>0</v>
      </c>
      <c r="CN45" s="59">
        <f t="shared" si="257"/>
        <v>0</v>
      </c>
      <c r="CO45" s="59">
        <f t="shared" si="257"/>
        <v>0</v>
      </c>
      <c r="CP45" s="59">
        <f t="shared" si="257"/>
        <v>0</v>
      </c>
    </row>
    <row r="46" spans="2:94" ht="18" x14ac:dyDescent="0.25">
      <c r="F46" s="55" t="s">
        <v>118</v>
      </c>
      <c r="G46" s="60" t="s">
        <v>119</v>
      </c>
      <c r="H46" s="57"/>
      <c r="I46" s="57"/>
      <c r="J46" s="57"/>
      <c r="K46" s="57"/>
      <c r="L46" s="57"/>
      <c r="M46" s="57"/>
      <c r="N46" s="59">
        <f>AVERAGE(N43,N45)</f>
        <v>4616.7567567567567</v>
      </c>
      <c r="O46" s="59">
        <f>AVERAGE(O43,O45)</f>
        <v>15065.405405405405</v>
      </c>
      <c r="P46" s="59">
        <f t="shared" ref="P46:CA46" si="258">AVERAGE(P43,P45)</f>
        <v>28183.783783783783</v>
      </c>
      <c r="Q46" s="59">
        <f t="shared" si="258"/>
        <v>40931.351351351346</v>
      </c>
      <c r="R46" s="59">
        <f t="shared" si="258"/>
        <v>53308.108108108107</v>
      </c>
      <c r="S46" s="59">
        <f t="shared" si="258"/>
        <v>65314.054054054053</v>
      </c>
      <c r="T46" s="59">
        <f t="shared" si="258"/>
        <v>64894.32432432432</v>
      </c>
      <c r="U46" s="59">
        <f t="shared" si="258"/>
        <v>64434.054054054053</v>
      </c>
      <c r="V46" s="59">
        <f t="shared" si="258"/>
        <v>62453.513513513506</v>
      </c>
      <c r="W46" s="59">
        <f t="shared" si="258"/>
        <v>60472.972972972973</v>
      </c>
      <c r="X46" s="59">
        <f t="shared" si="258"/>
        <v>58492.432432432426</v>
      </c>
      <c r="Y46" s="59">
        <f t="shared" si="258"/>
        <v>56511.891891891893</v>
      </c>
      <c r="Z46" s="59">
        <f t="shared" si="258"/>
        <v>54531.351351351346</v>
      </c>
      <c r="AA46" s="59">
        <f t="shared" si="258"/>
        <v>52550.810810810814</v>
      </c>
      <c r="AB46" s="59">
        <f t="shared" si="258"/>
        <v>50570.270270270266</v>
      </c>
      <c r="AC46" s="59">
        <f t="shared" si="258"/>
        <v>48589.729729729734</v>
      </c>
      <c r="AD46" s="59">
        <f t="shared" si="258"/>
        <v>46609.189189189186</v>
      </c>
      <c r="AE46" s="59">
        <f t="shared" si="258"/>
        <v>44628.648648648654</v>
      </c>
      <c r="AF46" s="59">
        <f t="shared" si="258"/>
        <v>42648.108108108107</v>
      </c>
      <c r="AG46" s="59">
        <f t="shared" si="258"/>
        <v>40667.567567567574</v>
      </c>
      <c r="AH46" s="59">
        <f t="shared" si="258"/>
        <v>38687.027027027027</v>
      </c>
      <c r="AI46" s="59">
        <f t="shared" si="258"/>
        <v>36706.486486486494</v>
      </c>
      <c r="AJ46" s="59">
        <f t="shared" si="258"/>
        <v>34725.945945945947</v>
      </c>
      <c r="AK46" s="59">
        <f t="shared" si="258"/>
        <v>32745.40540540541</v>
      </c>
      <c r="AL46" s="59">
        <f t="shared" si="258"/>
        <v>30764.86486486487</v>
      </c>
      <c r="AM46" s="59">
        <f t="shared" si="258"/>
        <v>28784.324324324331</v>
      </c>
      <c r="AN46" s="59">
        <f t="shared" si="258"/>
        <v>26803.783783783791</v>
      </c>
      <c r="AO46" s="59">
        <f t="shared" si="258"/>
        <v>24823.243243243251</v>
      </c>
      <c r="AP46" s="59">
        <f t="shared" si="258"/>
        <v>22842.702702702711</v>
      </c>
      <c r="AQ46" s="59">
        <f t="shared" si="258"/>
        <v>20862.162162162171</v>
      </c>
      <c r="AR46" s="59">
        <f t="shared" si="258"/>
        <v>18881.621621621631</v>
      </c>
      <c r="AS46" s="59">
        <f t="shared" si="258"/>
        <v>16901.081081081091</v>
      </c>
      <c r="AT46" s="59">
        <f t="shared" si="258"/>
        <v>14920.540540540551</v>
      </c>
      <c r="AU46" s="59">
        <f t="shared" si="258"/>
        <v>12940.000000000011</v>
      </c>
      <c r="AV46" s="59">
        <f t="shared" si="258"/>
        <v>10959.459459459471</v>
      </c>
      <c r="AW46" s="59">
        <f t="shared" si="258"/>
        <v>8978.918918918931</v>
      </c>
      <c r="AX46" s="59">
        <f t="shared" si="258"/>
        <v>6998.3783783783892</v>
      </c>
      <c r="AY46" s="59">
        <f t="shared" si="258"/>
        <v>5017.8378378378493</v>
      </c>
      <c r="AZ46" s="59">
        <f t="shared" si="258"/>
        <v>3037.297297297308</v>
      </c>
      <c r="BA46" s="59">
        <f t="shared" si="258"/>
        <v>1056.7567567567671</v>
      </c>
      <c r="BB46" s="59">
        <f t="shared" si="258"/>
        <v>33.243243243248344</v>
      </c>
      <c r="BC46" s="59">
        <f t="shared" si="258"/>
        <v>0</v>
      </c>
      <c r="BD46" s="59">
        <f t="shared" si="258"/>
        <v>0</v>
      </c>
      <c r="BE46" s="59">
        <f t="shared" si="258"/>
        <v>0</v>
      </c>
      <c r="BF46" s="59">
        <f t="shared" si="258"/>
        <v>0</v>
      </c>
      <c r="BG46" s="59">
        <f t="shared" si="258"/>
        <v>0</v>
      </c>
      <c r="BH46" s="59">
        <f t="shared" si="258"/>
        <v>0</v>
      </c>
      <c r="BI46" s="59">
        <f t="shared" si="258"/>
        <v>0</v>
      </c>
      <c r="BJ46" s="59">
        <f t="shared" si="258"/>
        <v>0</v>
      </c>
      <c r="BK46" s="59">
        <f t="shared" si="258"/>
        <v>0</v>
      </c>
      <c r="BL46" s="59">
        <f t="shared" si="258"/>
        <v>0</v>
      </c>
      <c r="BM46" s="59">
        <f t="shared" si="258"/>
        <v>0</v>
      </c>
      <c r="BN46" s="59">
        <f t="shared" si="258"/>
        <v>0</v>
      </c>
      <c r="BO46" s="59">
        <f t="shared" si="258"/>
        <v>0</v>
      </c>
      <c r="BP46" s="59">
        <f t="shared" si="258"/>
        <v>0</v>
      </c>
      <c r="BQ46" s="59">
        <f t="shared" si="258"/>
        <v>0</v>
      </c>
      <c r="BR46" s="59">
        <f t="shared" si="258"/>
        <v>0</v>
      </c>
      <c r="BS46" s="59">
        <f t="shared" si="258"/>
        <v>0</v>
      </c>
      <c r="BT46" s="59">
        <f t="shared" si="258"/>
        <v>0</v>
      </c>
      <c r="BU46" s="59">
        <f t="shared" si="258"/>
        <v>0</v>
      </c>
      <c r="BV46" s="59">
        <f t="shared" si="258"/>
        <v>0</v>
      </c>
      <c r="BW46" s="59">
        <f t="shared" si="258"/>
        <v>0</v>
      </c>
      <c r="BX46" s="59">
        <f t="shared" si="258"/>
        <v>0</v>
      </c>
      <c r="BY46" s="59">
        <f t="shared" si="258"/>
        <v>0</v>
      </c>
      <c r="BZ46" s="59">
        <f t="shared" si="258"/>
        <v>0</v>
      </c>
      <c r="CA46" s="59">
        <f t="shared" si="258"/>
        <v>0</v>
      </c>
      <c r="CB46" s="59">
        <f t="shared" ref="CB46:CP46" si="259">AVERAGE(CB43,CB45)</f>
        <v>0</v>
      </c>
      <c r="CC46" s="59">
        <f t="shared" si="259"/>
        <v>0</v>
      </c>
      <c r="CD46" s="59">
        <f t="shared" si="259"/>
        <v>0</v>
      </c>
      <c r="CE46" s="59">
        <f t="shared" si="259"/>
        <v>0</v>
      </c>
      <c r="CF46" s="59">
        <f t="shared" si="259"/>
        <v>0</v>
      </c>
      <c r="CG46" s="59">
        <f t="shared" si="259"/>
        <v>0</v>
      </c>
      <c r="CH46" s="59">
        <f t="shared" si="259"/>
        <v>0</v>
      </c>
      <c r="CI46" s="59">
        <f t="shared" si="259"/>
        <v>0</v>
      </c>
      <c r="CJ46" s="59">
        <f t="shared" si="259"/>
        <v>0</v>
      </c>
      <c r="CK46" s="59">
        <f t="shared" si="259"/>
        <v>0</v>
      </c>
      <c r="CL46" s="59">
        <f t="shared" si="259"/>
        <v>0</v>
      </c>
      <c r="CM46" s="59">
        <f t="shared" si="259"/>
        <v>0</v>
      </c>
      <c r="CN46" s="59">
        <f t="shared" si="259"/>
        <v>0</v>
      </c>
      <c r="CO46" s="59">
        <f t="shared" si="259"/>
        <v>0</v>
      </c>
      <c r="CP46" s="59">
        <f t="shared" si="259"/>
        <v>0</v>
      </c>
    </row>
    <row r="47" spans="2:94" s="61" customFormat="1" ht="18" x14ac:dyDescent="0.25">
      <c r="F47" s="62" t="s">
        <v>120</v>
      </c>
      <c r="G47" s="63">
        <v>3.1199999999999999E-2</v>
      </c>
      <c r="H47" s="64"/>
      <c r="I47" s="64"/>
      <c r="J47" s="64"/>
      <c r="K47" s="64"/>
      <c r="L47" s="64"/>
      <c r="M47" s="64"/>
      <c r="N47" s="65">
        <f>+N46*$G47+N44</f>
        <v>270.52929729729726</v>
      </c>
      <c r="O47" s="65">
        <f>+O46*$G47+O44</f>
        <v>886.25686486486484</v>
      </c>
      <c r="P47" s="65">
        <f t="shared" ref="P47:CA47" si="260">+P46*$G47+P44</f>
        <v>1666.361081081081</v>
      </c>
      <c r="Q47" s="65">
        <f t="shared" si="260"/>
        <v>2434.8959999999997</v>
      </c>
      <c r="R47" s="65">
        <f t="shared" si="260"/>
        <v>3191.8616216216215</v>
      </c>
      <c r="S47" s="65">
        <f t="shared" si="260"/>
        <v>3937.2579459459457</v>
      </c>
      <c r="T47" s="65">
        <f t="shared" si="260"/>
        <v>3964.7029189189188</v>
      </c>
      <c r="U47" s="65">
        <f t="shared" si="260"/>
        <v>3990.8830270270273</v>
      </c>
      <c r="V47" s="65">
        <f t="shared" si="260"/>
        <v>3929.0901621621624</v>
      </c>
      <c r="W47" s="65">
        <f t="shared" si="260"/>
        <v>3867.2972972972975</v>
      </c>
      <c r="X47" s="65">
        <f t="shared" si="260"/>
        <v>3805.5044324324326</v>
      </c>
      <c r="Y47" s="65">
        <f t="shared" si="260"/>
        <v>3743.7115675675677</v>
      </c>
      <c r="Z47" s="65">
        <f t="shared" si="260"/>
        <v>3681.9187027027028</v>
      </c>
      <c r="AA47" s="65">
        <f t="shared" si="260"/>
        <v>3620.1258378378379</v>
      </c>
      <c r="AB47" s="65">
        <f t="shared" si="260"/>
        <v>3558.332972972973</v>
      </c>
      <c r="AC47" s="65">
        <f t="shared" si="260"/>
        <v>3496.5401081081081</v>
      </c>
      <c r="AD47" s="65">
        <f t="shared" si="260"/>
        <v>3434.7472432432432</v>
      </c>
      <c r="AE47" s="65">
        <f t="shared" si="260"/>
        <v>3372.9543783783788</v>
      </c>
      <c r="AF47" s="65">
        <f t="shared" si="260"/>
        <v>3311.1615135135135</v>
      </c>
      <c r="AG47" s="65">
        <f t="shared" si="260"/>
        <v>3249.368648648649</v>
      </c>
      <c r="AH47" s="65">
        <f t="shared" si="260"/>
        <v>3187.5757837837841</v>
      </c>
      <c r="AI47" s="65">
        <f t="shared" si="260"/>
        <v>3125.7829189189197</v>
      </c>
      <c r="AJ47" s="65">
        <f t="shared" si="260"/>
        <v>3063.9900540540543</v>
      </c>
      <c r="AK47" s="65">
        <f t="shared" si="260"/>
        <v>3002.1971891891899</v>
      </c>
      <c r="AL47" s="65">
        <f t="shared" si="260"/>
        <v>2940.404324324325</v>
      </c>
      <c r="AM47" s="65">
        <f t="shared" si="260"/>
        <v>2878.6114594594601</v>
      </c>
      <c r="AN47" s="65">
        <f t="shared" si="260"/>
        <v>2816.8185945945952</v>
      </c>
      <c r="AO47" s="65">
        <f t="shared" si="260"/>
        <v>2755.0257297297303</v>
      </c>
      <c r="AP47" s="65">
        <f t="shared" si="260"/>
        <v>2693.2328648648654</v>
      </c>
      <c r="AQ47" s="65">
        <f t="shared" si="260"/>
        <v>2631.4400000000005</v>
      </c>
      <c r="AR47" s="65">
        <f t="shared" si="260"/>
        <v>2569.6471351351356</v>
      </c>
      <c r="AS47" s="65">
        <f t="shared" si="260"/>
        <v>2507.8542702702707</v>
      </c>
      <c r="AT47" s="65">
        <f t="shared" si="260"/>
        <v>2446.0614054054058</v>
      </c>
      <c r="AU47" s="65">
        <f t="shared" si="260"/>
        <v>2384.2685405405414</v>
      </c>
      <c r="AV47" s="65">
        <f t="shared" si="260"/>
        <v>2322.4756756756765</v>
      </c>
      <c r="AW47" s="65">
        <f t="shared" si="260"/>
        <v>2260.6828108108116</v>
      </c>
      <c r="AX47" s="65">
        <f t="shared" si="260"/>
        <v>2198.8899459459467</v>
      </c>
      <c r="AY47" s="65">
        <f t="shared" si="260"/>
        <v>2137.0970810810818</v>
      </c>
      <c r="AZ47" s="65">
        <f t="shared" si="260"/>
        <v>2075.3042162162169</v>
      </c>
      <c r="BA47" s="65">
        <f t="shared" si="260"/>
        <v>2013.511351351352</v>
      </c>
      <c r="BB47" s="65">
        <f t="shared" si="260"/>
        <v>67.523675675686036</v>
      </c>
      <c r="BC47" s="65">
        <f t="shared" si="260"/>
        <v>0</v>
      </c>
      <c r="BD47" s="65">
        <f t="shared" si="260"/>
        <v>0</v>
      </c>
      <c r="BE47" s="65">
        <f t="shared" si="260"/>
        <v>0</v>
      </c>
      <c r="BF47" s="65">
        <f t="shared" si="260"/>
        <v>0</v>
      </c>
      <c r="BG47" s="65">
        <f t="shared" si="260"/>
        <v>0</v>
      </c>
      <c r="BH47" s="65">
        <f t="shared" si="260"/>
        <v>0</v>
      </c>
      <c r="BI47" s="65">
        <f t="shared" si="260"/>
        <v>0</v>
      </c>
      <c r="BJ47" s="65">
        <f t="shared" si="260"/>
        <v>0</v>
      </c>
      <c r="BK47" s="65">
        <f t="shared" si="260"/>
        <v>0</v>
      </c>
      <c r="BL47" s="65">
        <f t="shared" si="260"/>
        <v>0</v>
      </c>
      <c r="BM47" s="65">
        <f t="shared" si="260"/>
        <v>0</v>
      </c>
      <c r="BN47" s="65">
        <f t="shared" si="260"/>
        <v>0</v>
      </c>
      <c r="BO47" s="65">
        <f t="shared" si="260"/>
        <v>0</v>
      </c>
      <c r="BP47" s="65">
        <f t="shared" si="260"/>
        <v>0</v>
      </c>
      <c r="BQ47" s="65">
        <f t="shared" si="260"/>
        <v>0</v>
      </c>
      <c r="BR47" s="65">
        <f t="shared" si="260"/>
        <v>0</v>
      </c>
      <c r="BS47" s="65">
        <f t="shared" si="260"/>
        <v>0</v>
      </c>
      <c r="BT47" s="65">
        <f t="shared" si="260"/>
        <v>0</v>
      </c>
      <c r="BU47" s="65">
        <f t="shared" si="260"/>
        <v>0</v>
      </c>
      <c r="BV47" s="65">
        <f t="shared" si="260"/>
        <v>0</v>
      </c>
      <c r="BW47" s="65">
        <f t="shared" si="260"/>
        <v>0</v>
      </c>
      <c r="BX47" s="65">
        <f t="shared" si="260"/>
        <v>0</v>
      </c>
      <c r="BY47" s="65">
        <f t="shared" si="260"/>
        <v>0</v>
      </c>
      <c r="BZ47" s="65">
        <f t="shared" si="260"/>
        <v>0</v>
      </c>
      <c r="CA47" s="65">
        <f t="shared" si="260"/>
        <v>0</v>
      </c>
      <c r="CB47" s="65">
        <f t="shared" ref="CB47:CP47" si="261">+CB46*$G47+CB44</f>
        <v>0</v>
      </c>
      <c r="CC47" s="65">
        <f t="shared" si="261"/>
        <v>0</v>
      </c>
      <c r="CD47" s="65">
        <f t="shared" si="261"/>
        <v>0</v>
      </c>
      <c r="CE47" s="65">
        <f t="shared" si="261"/>
        <v>0</v>
      </c>
      <c r="CF47" s="65">
        <f t="shared" si="261"/>
        <v>0</v>
      </c>
      <c r="CG47" s="65">
        <f t="shared" si="261"/>
        <v>0</v>
      </c>
      <c r="CH47" s="65">
        <f t="shared" si="261"/>
        <v>0</v>
      </c>
      <c r="CI47" s="65">
        <f t="shared" si="261"/>
        <v>0</v>
      </c>
      <c r="CJ47" s="65">
        <f t="shared" si="261"/>
        <v>0</v>
      </c>
      <c r="CK47" s="65">
        <f t="shared" si="261"/>
        <v>0</v>
      </c>
      <c r="CL47" s="65">
        <f t="shared" si="261"/>
        <v>0</v>
      </c>
      <c r="CM47" s="65">
        <f t="shared" si="261"/>
        <v>0</v>
      </c>
      <c r="CN47" s="65">
        <f t="shared" si="261"/>
        <v>0</v>
      </c>
      <c r="CO47" s="65">
        <f t="shared" si="261"/>
        <v>0</v>
      </c>
      <c r="CP47" s="65">
        <f t="shared" si="261"/>
        <v>0</v>
      </c>
    </row>
  </sheetData>
  <mergeCells count="6">
    <mergeCell ref="B5:C5"/>
    <mergeCell ref="B7:B15"/>
    <mergeCell ref="I15:M15"/>
    <mergeCell ref="B29:C29"/>
    <mergeCell ref="B31:B39"/>
    <mergeCell ref="I39:M39"/>
  </mergeCells>
  <dataValidations count="2">
    <dataValidation type="list" allowBlank="1" showInputMessage="1" showErrorMessage="1" sqref="H16 H12:H13 H40 H36:H37" xr:uid="{85506ECD-8EE2-4422-869D-67492CEA7A3F}">
      <formula1>"Fixed,Variable"</formula1>
    </dataValidation>
    <dataValidation type="list" allowBlank="1" showInputMessage="1" showErrorMessage="1" sqref="E16 E12:E13 E40 E36:E37" xr:uid="{CE7BCBA0-1BF8-459B-B66C-369CC39E77C2}">
      <formula1>Variables</formula1>
    </dataValidation>
  </dataValidations>
  <hyperlinks>
    <hyperlink ref="G3" location="'TITLE PAGE'!A1" display="Back to title page" xr:uid="{49BE0067-A078-4BBE-A168-B157050896B8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092F8-16EB-4414-A046-EBA1A839DFE4}">
  <dimension ref="A1:CP71"/>
  <sheetViews>
    <sheetView zoomScale="60" zoomScaleNormal="60" workbookViewId="0">
      <selection activeCell="D23" sqref="D23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48.57031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6384" width="10.8554687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47.85" customHeight="1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48.6" customHeight="1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17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18" x14ac:dyDescent="0.2">
      <c r="B7" s="155" t="s">
        <v>99</v>
      </c>
      <c r="C7" s="19" t="s">
        <v>142</v>
      </c>
      <c r="D7" s="19" t="s">
        <v>143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25"/>
      <c r="O7" s="25"/>
      <c r="P7" s="26"/>
      <c r="Q7" s="26"/>
      <c r="R7" s="26"/>
      <c r="S7" s="26"/>
      <c r="T7" s="26"/>
      <c r="U7" s="26"/>
      <c r="V7" s="26"/>
      <c r="W7" s="26"/>
      <c r="X7" s="26"/>
      <c r="Y7" s="80">
        <f t="shared" ref="Y7:AB7" si="0">67727/5</f>
        <v>13545.4</v>
      </c>
      <c r="Z7" s="80">
        <f t="shared" si="0"/>
        <v>13545.4</v>
      </c>
      <c r="AA7" s="80">
        <f t="shared" si="0"/>
        <v>13545.4</v>
      </c>
      <c r="AB7" s="80">
        <f t="shared" si="0"/>
        <v>13545.4</v>
      </c>
      <c r="AC7" s="80">
        <f>67727/5</f>
        <v>13545.4</v>
      </c>
      <c r="AD7" s="80"/>
      <c r="AE7" s="79"/>
      <c r="AF7" s="79"/>
      <c r="AG7" s="79"/>
      <c r="AH7" s="79"/>
      <c r="AI7" s="79"/>
      <c r="AJ7" s="79"/>
      <c r="AK7" s="79"/>
      <c r="AL7" s="79"/>
      <c r="AM7" s="79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15" x14ac:dyDescent="0.2">
      <c r="B8" s="156"/>
      <c r="C8" s="28" t="s">
        <v>142</v>
      </c>
      <c r="D8" s="28" t="s">
        <v>143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77"/>
      <c r="AA8" s="77"/>
      <c r="AB8" s="77"/>
      <c r="AC8" s="77"/>
      <c r="AD8" s="77">
        <v>4483</v>
      </c>
      <c r="AE8" s="77">
        <v>4483</v>
      </c>
      <c r="AF8" s="77">
        <v>4483</v>
      </c>
      <c r="AG8" s="77">
        <v>4483</v>
      </c>
      <c r="AH8" s="77">
        <v>4483</v>
      </c>
      <c r="AI8" s="77">
        <v>4483</v>
      </c>
      <c r="AJ8" s="77">
        <v>4483</v>
      </c>
      <c r="AK8" s="77">
        <v>4483</v>
      </c>
      <c r="AL8" s="77">
        <v>4483</v>
      </c>
      <c r="AM8" s="77">
        <v>4483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15" x14ac:dyDescent="0.2">
      <c r="B9" s="156"/>
      <c r="C9" s="28" t="s">
        <v>142</v>
      </c>
      <c r="D9" s="28" t="s">
        <v>143</v>
      </c>
      <c r="E9" s="28" t="s">
        <v>104</v>
      </c>
      <c r="F9" s="29"/>
      <c r="G9" s="29"/>
      <c r="H9" s="30" t="s">
        <v>103</v>
      </c>
      <c r="I9" s="31"/>
      <c r="J9" s="32"/>
      <c r="K9" s="32"/>
      <c r="L9" s="32"/>
      <c r="M9" s="32"/>
      <c r="N9" s="35">
        <f>+N23</f>
        <v>0</v>
      </c>
      <c r="O9" s="35">
        <f t="shared" ref="O9:BK9" si="1">+O23</f>
        <v>0</v>
      </c>
      <c r="P9" s="35">
        <f t="shared" si="1"/>
        <v>0</v>
      </c>
      <c r="Q9" s="35">
        <f t="shared" si="1"/>
        <v>0</v>
      </c>
      <c r="R9" s="35">
        <f t="shared" si="1"/>
        <v>0</v>
      </c>
      <c r="S9" s="35">
        <f t="shared" si="1"/>
        <v>0</v>
      </c>
      <c r="T9" s="35">
        <f t="shared" si="1"/>
        <v>0</v>
      </c>
      <c r="U9" s="35">
        <f t="shared" si="1"/>
        <v>0</v>
      </c>
      <c r="V9" s="35">
        <f t="shared" si="1"/>
        <v>0</v>
      </c>
      <c r="W9" s="35">
        <f t="shared" si="1"/>
        <v>0</v>
      </c>
      <c r="X9" s="35">
        <f t="shared" si="1"/>
        <v>0</v>
      </c>
      <c r="Y9" s="35">
        <f t="shared" si="1"/>
        <v>782.99733837837834</v>
      </c>
      <c r="Z9" s="35">
        <f t="shared" si="1"/>
        <v>1554.5726097297297</v>
      </c>
      <c r="AA9" s="35">
        <f t="shared" si="1"/>
        <v>2314.7258140540534</v>
      </c>
      <c r="AB9" s="35">
        <f t="shared" si="1"/>
        <v>3063.4569513513507</v>
      </c>
      <c r="AC9" s="35">
        <f t="shared" si="1"/>
        <v>3800.7660216216213</v>
      </c>
      <c r="AD9" s="35">
        <f t="shared" si="1"/>
        <v>3743.655686486486</v>
      </c>
      <c r="AE9" s="35">
        <f t="shared" si="1"/>
        <v>3686.5453513513512</v>
      </c>
      <c r="AF9" s="35">
        <f t="shared" si="1"/>
        <v>3629.4350162162154</v>
      </c>
      <c r="AG9" s="35">
        <f t="shared" si="1"/>
        <v>3572.3246810810806</v>
      </c>
      <c r="AH9" s="35">
        <f t="shared" si="1"/>
        <v>3515.2143459459453</v>
      </c>
      <c r="AI9" s="35">
        <f t="shared" si="1"/>
        <v>3458.1040108108105</v>
      </c>
      <c r="AJ9" s="35">
        <f t="shared" si="1"/>
        <v>3400.9936756756751</v>
      </c>
      <c r="AK9" s="35">
        <f t="shared" si="1"/>
        <v>3343.8833405405403</v>
      </c>
      <c r="AL9" s="35">
        <f t="shared" si="1"/>
        <v>3286.7730054054045</v>
      </c>
      <c r="AM9" s="35">
        <f t="shared" si="1"/>
        <v>3229.6626702702697</v>
      </c>
      <c r="AN9" s="35">
        <f t="shared" si="1"/>
        <v>3172.5523351351344</v>
      </c>
      <c r="AO9" s="35">
        <f t="shared" si="1"/>
        <v>3115.4419999999996</v>
      </c>
      <c r="AP9" s="35">
        <f t="shared" si="1"/>
        <v>3058.3316648648643</v>
      </c>
      <c r="AQ9" s="35">
        <f t="shared" si="1"/>
        <v>3001.2213297297294</v>
      </c>
      <c r="AR9" s="35">
        <f t="shared" si="1"/>
        <v>2944.1109945945936</v>
      </c>
      <c r="AS9" s="35">
        <f t="shared" si="1"/>
        <v>2887.0006594594588</v>
      </c>
      <c r="AT9" s="35">
        <f t="shared" si="1"/>
        <v>2829.8903243243235</v>
      </c>
      <c r="AU9" s="35">
        <f t="shared" si="1"/>
        <v>2772.7799891891882</v>
      </c>
      <c r="AV9" s="35">
        <f t="shared" si="1"/>
        <v>2715.6696540540534</v>
      </c>
      <c r="AW9" s="35">
        <f t="shared" si="1"/>
        <v>2658.5593189189181</v>
      </c>
      <c r="AX9" s="35">
        <f t="shared" si="1"/>
        <v>2601.4489837837828</v>
      </c>
      <c r="AY9" s="35">
        <f t="shared" si="1"/>
        <v>2544.3386486486479</v>
      </c>
      <c r="AZ9" s="35">
        <f t="shared" si="1"/>
        <v>2487.2283135135126</v>
      </c>
      <c r="BA9" s="35">
        <f t="shared" si="1"/>
        <v>2430.1179783783773</v>
      </c>
      <c r="BB9" s="35">
        <f t="shared" si="1"/>
        <v>2373.0076432432425</v>
      </c>
      <c r="BC9" s="35">
        <f t="shared" si="1"/>
        <v>2315.8973081081072</v>
      </c>
      <c r="BD9" s="35">
        <f t="shared" si="1"/>
        <v>2258.7869729729719</v>
      </c>
      <c r="BE9" s="35">
        <f t="shared" si="1"/>
        <v>2201.676637837837</v>
      </c>
      <c r="BF9" s="35">
        <f t="shared" si="1"/>
        <v>2144.5663027027017</v>
      </c>
      <c r="BG9" s="35">
        <f t="shared" si="1"/>
        <v>2087.4559675675664</v>
      </c>
      <c r="BH9" s="35">
        <f t="shared" si="1"/>
        <v>2030.3456324324316</v>
      </c>
      <c r="BI9" s="35">
        <f t="shared" si="1"/>
        <v>1973.2352972972965</v>
      </c>
      <c r="BJ9" s="35">
        <f t="shared" si="1"/>
        <v>1916.1249621621612</v>
      </c>
      <c r="BK9" s="35">
        <f t="shared" si="1"/>
        <v>1859.0146270270016</v>
      </c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</row>
    <row r="10" spans="1:94" ht="18" x14ac:dyDescent="0.25">
      <c r="B10" s="156"/>
      <c r="C10" s="28" t="s">
        <v>142</v>
      </c>
      <c r="D10" s="28" t="s">
        <v>143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>N10</f>
        <v>3.5000000000000003E-2</v>
      </c>
      <c r="P10" s="38">
        <f t="shared" ref="P10:AR10" si="2">O10</f>
        <v>3.5000000000000003E-2</v>
      </c>
      <c r="Q10" s="38">
        <f t="shared" si="2"/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 t="shared" ref="AU10:BK10" si="3">+AT10</f>
        <v>0.03</v>
      </c>
      <c r="AV10" s="38">
        <f t="shared" si="3"/>
        <v>0.03</v>
      </c>
      <c r="AW10" s="38">
        <f t="shared" si="3"/>
        <v>0.03</v>
      </c>
      <c r="AX10" s="38">
        <f t="shared" si="3"/>
        <v>0.03</v>
      </c>
      <c r="AY10" s="38">
        <f t="shared" si="3"/>
        <v>0.03</v>
      </c>
      <c r="AZ10" s="38">
        <f t="shared" si="3"/>
        <v>0.03</v>
      </c>
      <c r="BA10" s="38">
        <f t="shared" si="3"/>
        <v>0.03</v>
      </c>
      <c r="BB10" s="38">
        <f t="shared" si="3"/>
        <v>0.03</v>
      </c>
      <c r="BC10" s="38">
        <f t="shared" si="3"/>
        <v>0.03</v>
      </c>
      <c r="BD10" s="38">
        <f t="shared" si="3"/>
        <v>0.03</v>
      </c>
      <c r="BE10" s="38">
        <f t="shared" si="3"/>
        <v>0.03</v>
      </c>
      <c r="BF10" s="38">
        <f t="shared" si="3"/>
        <v>0.03</v>
      </c>
      <c r="BG10" s="38">
        <f t="shared" si="3"/>
        <v>0.03</v>
      </c>
      <c r="BH10" s="38">
        <f t="shared" si="3"/>
        <v>0.03</v>
      </c>
      <c r="BI10" s="38">
        <f t="shared" si="3"/>
        <v>0.03</v>
      </c>
      <c r="BJ10" s="38">
        <f t="shared" si="3"/>
        <v>0.03</v>
      </c>
      <c r="BK10" s="38">
        <f t="shared" si="3"/>
        <v>0.03</v>
      </c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15" x14ac:dyDescent="0.2">
      <c r="B11" s="156"/>
      <c r="C11" s="28" t="s">
        <v>142</v>
      </c>
      <c r="D11" s="28" t="s">
        <v>143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>1/(1+O10)*N11</f>
        <v>0.93351070036640305</v>
      </c>
      <c r="P11" s="39">
        <f t="shared" ref="P11:BK11" si="4">1/(1+P10)*O11</f>
        <v>0.90194270566802237</v>
      </c>
      <c r="Q11" s="39">
        <f t="shared" si="4"/>
        <v>0.87144222769857238</v>
      </c>
      <c r="R11" s="39">
        <f t="shared" si="4"/>
        <v>0.84197316685852408</v>
      </c>
      <c r="S11" s="39">
        <f t="shared" si="4"/>
        <v>0.81350064430775282</v>
      </c>
      <c r="T11" s="39">
        <f t="shared" si="4"/>
        <v>0.78599096068381924</v>
      </c>
      <c r="U11" s="39">
        <f t="shared" si="4"/>
        <v>0.75941155621625056</v>
      </c>
      <c r="V11" s="39">
        <f t="shared" si="4"/>
        <v>0.73373097218961414</v>
      </c>
      <c r="W11" s="39">
        <f t="shared" si="4"/>
        <v>0.70891881370977217</v>
      </c>
      <c r="X11" s="39">
        <f t="shared" si="4"/>
        <v>0.68494571372924851</v>
      </c>
      <c r="Y11" s="39">
        <f t="shared" si="4"/>
        <v>0.66178329828912907</v>
      </c>
      <c r="Z11" s="39">
        <f t="shared" si="4"/>
        <v>0.63940415293635666</v>
      </c>
      <c r="AA11" s="39">
        <f t="shared" si="4"/>
        <v>0.61778179027667313</v>
      </c>
      <c r="AB11" s="39">
        <f t="shared" si="4"/>
        <v>0.59689061862480497</v>
      </c>
      <c r="AC11" s="39">
        <f t="shared" si="4"/>
        <v>0.57670591171478747</v>
      </c>
      <c r="AD11" s="39">
        <f t="shared" si="4"/>
        <v>0.55720377943457733</v>
      </c>
      <c r="AE11" s="39">
        <f t="shared" si="4"/>
        <v>0.53836113955031628</v>
      </c>
      <c r="AF11" s="39">
        <f t="shared" si="4"/>
        <v>0.520155690386779</v>
      </c>
      <c r="AG11" s="39">
        <f t="shared" si="4"/>
        <v>0.50256588443167061</v>
      </c>
      <c r="AH11" s="39">
        <f t="shared" si="4"/>
        <v>0.48557090283253201</v>
      </c>
      <c r="AI11" s="39">
        <f t="shared" si="4"/>
        <v>0.46915063075606961</v>
      </c>
      <c r="AJ11" s="39">
        <f t="shared" si="4"/>
        <v>0.45328563358074364</v>
      </c>
      <c r="AK11" s="39">
        <f t="shared" si="4"/>
        <v>0.43795713389443836</v>
      </c>
      <c r="AL11" s="39">
        <f t="shared" si="4"/>
        <v>0.42314698926998878</v>
      </c>
      <c r="AM11" s="39">
        <f t="shared" si="4"/>
        <v>0.40883767079225974</v>
      </c>
      <c r="AN11" s="39">
        <f t="shared" si="4"/>
        <v>0.39501224231136212</v>
      </c>
      <c r="AO11" s="39">
        <f t="shared" si="4"/>
        <v>0.38165434039745133</v>
      </c>
      <c r="AP11" s="39">
        <f t="shared" si="4"/>
        <v>0.36874815497338298</v>
      </c>
      <c r="AQ11" s="39">
        <f t="shared" si="4"/>
        <v>0.35627841060230242</v>
      </c>
      <c r="AR11" s="39">
        <f t="shared" si="4"/>
        <v>0.34423034840802169</v>
      </c>
      <c r="AS11" s="39">
        <f t="shared" si="4"/>
        <v>0.33420422175536085</v>
      </c>
      <c r="AT11" s="39">
        <f t="shared" si="4"/>
        <v>0.32447011820908822</v>
      </c>
      <c r="AU11" s="39">
        <f t="shared" si="4"/>
        <v>0.31501953224183321</v>
      </c>
      <c r="AV11" s="39">
        <f t="shared" si="4"/>
        <v>0.30584420606003226</v>
      </c>
      <c r="AW11" s="39">
        <f t="shared" si="4"/>
        <v>0.29693612238838085</v>
      </c>
      <c r="AX11" s="39">
        <f t="shared" si="4"/>
        <v>0.28828749746444743</v>
      </c>
      <c r="AY11" s="39">
        <f t="shared" si="4"/>
        <v>0.27989077423732761</v>
      </c>
      <c r="AZ11" s="39">
        <f t="shared" si="4"/>
        <v>0.27173861576439573</v>
      </c>
      <c r="BA11" s="39">
        <f t="shared" si="4"/>
        <v>0.2638238988003842</v>
      </c>
      <c r="BB11" s="39">
        <f t="shared" si="4"/>
        <v>0.25613970757318855</v>
      </c>
      <c r="BC11" s="39">
        <f t="shared" si="4"/>
        <v>0.24867932774095974</v>
      </c>
      <c r="BD11" s="39">
        <f t="shared" si="4"/>
        <v>0.24143624052520363</v>
      </c>
      <c r="BE11" s="39">
        <f t="shared" si="4"/>
        <v>0.2344041170147608</v>
      </c>
      <c r="BF11" s="39">
        <f t="shared" si="4"/>
        <v>0.2275768126356901</v>
      </c>
      <c r="BG11" s="39">
        <f t="shared" si="4"/>
        <v>0.22094836178222341</v>
      </c>
      <c r="BH11" s="39">
        <f t="shared" si="4"/>
        <v>0.2145129726041004</v>
      </c>
      <c r="BI11" s="39">
        <f t="shared" si="4"/>
        <v>0.20826502194572855</v>
      </c>
      <c r="BJ11" s="39">
        <f t="shared" si="4"/>
        <v>0.20219905043274616</v>
      </c>
      <c r="BK11" s="39">
        <f t="shared" si="4"/>
        <v>0.19630975770169531</v>
      </c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15" x14ac:dyDescent="0.2">
      <c r="B12" s="156"/>
      <c r="C12" s="28" t="s">
        <v>142</v>
      </c>
      <c r="D12" s="28" t="s">
        <v>143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78">
        <f>11869/5</f>
        <v>2373.8000000000002</v>
      </c>
      <c r="Z12" s="78">
        <f>11869/5</f>
        <v>2373.8000000000002</v>
      </c>
      <c r="AA12" s="78">
        <f>11869/5</f>
        <v>2373.8000000000002</v>
      </c>
      <c r="AB12" s="78">
        <f>11869/5</f>
        <v>2373.8000000000002</v>
      </c>
      <c r="AC12" s="78">
        <f>11869/5</f>
        <v>2373.8000000000002</v>
      </c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15" x14ac:dyDescent="0.2">
      <c r="B13" s="156"/>
      <c r="C13" s="30" t="s">
        <v>142</v>
      </c>
      <c r="D13" s="30" t="s">
        <v>143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68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44" t="s">
        <v>142</v>
      </c>
      <c r="D14" s="44" t="s">
        <v>143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BY14" si="5">IF((N8+N9)*N11&lt;&gt;0,(N8+N9)*N11,"")</f>
        <v/>
      </c>
      <c r="O14" s="47" t="str">
        <f t="shared" si="5"/>
        <v/>
      </c>
      <c r="P14" s="47" t="str">
        <f t="shared" si="5"/>
        <v/>
      </c>
      <c r="Q14" s="47" t="str">
        <f t="shared" si="5"/>
        <v/>
      </c>
      <c r="R14" s="47" t="str">
        <f t="shared" si="5"/>
        <v/>
      </c>
      <c r="S14" s="47" t="str">
        <f t="shared" si="5"/>
        <v/>
      </c>
      <c r="T14" s="47" t="str">
        <f t="shared" si="5"/>
        <v/>
      </c>
      <c r="U14" s="47" t="str">
        <f t="shared" si="5"/>
        <v/>
      </c>
      <c r="V14" s="47" t="str">
        <f t="shared" si="5"/>
        <v/>
      </c>
      <c r="W14" s="47" t="str">
        <f t="shared" si="5"/>
        <v/>
      </c>
      <c r="X14" s="47" t="str">
        <f t="shared" si="5"/>
        <v/>
      </c>
      <c r="Y14" s="47">
        <f t="shared" si="5"/>
        <v>518.17456114365245</v>
      </c>
      <c r="Z14" s="47">
        <f t="shared" si="5"/>
        <v>994.00018270229918</v>
      </c>
      <c r="AA14" s="47">
        <f t="shared" si="5"/>
        <v>1429.9954574059427</v>
      </c>
      <c r="AB14" s="47">
        <f t="shared" si="5"/>
        <v>1828.5487148225668</v>
      </c>
      <c r="AC14" s="47">
        <f t="shared" si="5"/>
        <v>2191.9242337138826</v>
      </c>
      <c r="AD14" s="47">
        <f t="shared" si="5"/>
        <v>4583.9236406172276</v>
      </c>
      <c r="AE14" s="47">
        <f t="shared" si="5"/>
        <v>4398.1657449615022</v>
      </c>
      <c r="AF14" s="47">
        <f t="shared" si="5"/>
        <v>4219.7292365778267</v>
      </c>
      <c r="AG14" s="47">
        <f t="shared" si="5"/>
        <v>4048.3313727317782</v>
      </c>
      <c r="AH14" s="47">
        <f t="shared" si="5"/>
        <v>3883.7001610090824</v>
      </c>
      <c r="AI14" s="47">
        <f t="shared" si="5"/>
        <v>3725.5739555714458</v>
      </c>
      <c r="AJ14" s="47">
        <f t="shared" si="5"/>
        <v>3573.7010684252241</v>
      </c>
      <c r="AK14" s="47">
        <f t="shared" si="5"/>
        <v>3427.8393951492621</v>
      </c>
      <c r="AL14" s="47">
        <f t="shared" si="5"/>
        <v>3287.7560545485294</v>
      </c>
      <c r="AM14" s="47">
        <f t="shared" si="5"/>
        <v>3153.2270417197074</v>
      </c>
      <c r="AN14" s="47">
        <f t="shared" si="5"/>
        <v>1253.1970117518774</v>
      </c>
      <c r="AO14" s="47">
        <f t="shared" si="5"/>
        <v>1189.0219615565163</v>
      </c>
      <c r="AP14" s="47">
        <f t="shared" si="5"/>
        <v>1127.7541587155933</v>
      </c>
      <c r="AQ14" s="47">
        <f t="shared" si="5"/>
        <v>1069.2703652218365</v>
      </c>
      <c r="AR14" s="47">
        <f t="shared" si="5"/>
        <v>1013.4523534211843</v>
      </c>
      <c r="AS14" s="47">
        <f t="shared" si="5"/>
        <v>964.84780860186197</v>
      </c>
      <c r="AT14" s="47">
        <f t="shared" si="5"/>
        <v>918.21484805226828</v>
      </c>
      <c r="AU14" s="47">
        <f t="shared" si="5"/>
        <v>873.47985520389341</v>
      </c>
      <c r="AV14" s="47">
        <f t="shared" si="5"/>
        <v>830.57182926548444</v>
      </c>
      <c r="AW14" s="47">
        <f t="shared" si="5"/>
        <v>789.42229529927829</v>
      </c>
      <c r="AX14" s="47">
        <f t="shared" si="5"/>
        <v>749.96521731645657</v>
      </c>
      <c r="AY14" s="47">
        <f t="shared" si="5"/>
        <v>712.13691429222592</v>
      </c>
      <c r="AZ14" s="47">
        <f t="shared" si="5"/>
        <v>675.87597900417438</v>
      </c>
      <c r="BA14" s="47">
        <f t="shared" si="5"/>
        <v>641.12319960069124</v>
      </c>
      <c r="BB14" s="47">
        <f t="shared" si="5"/>
        <v>607.82148380926549</v>
      </c>
      <c r="BC14" s="47">
        <f t="shared" si="5"/>
        <v>575.91578569742239</v>
      </c>
      <c r="BD14" s="47">
        <f t="shared" si="5"/>
        <v>545.35303490189904</v>
      </c>
      <c r="BE14" s="47">
        <f t="shared" si="5"/>
        <v>516.08206824440549</v>
      </c>
      <c r="BF14" s="47">
        <f t="shared" si="5"/>
        <v>488.05356365498739</v>
      </c>
      <c r="BG14" s="47">
        <f t="shared" si="5"/>
        <v>461.21997632657985</v>
      </c>
      <c r="BH14" s="47">
        <f t="shared" si="5"/>
        <v>435.53547702683312</v>
      </c>
      <c r="BI14" s="47">
        <f t="shared" si="5"/>
        <v>410.95589249570764</v>
      </c>
      <c r="BJ14" s="47">
        <f t="shared" si="5"/>
        <v>387.43864785967065</v>
      </c>
      <c r="BK14" s="47">
        <f t="shared" si="5"/>
        <v>364.94271099557818</v>
      </c>
      <c r="BL14" s="47" t="str">
        <f t="shared" si="5"/>
        <v/>
      </c>
      <c r="BM14" s="47" t="str">
        <f t="shared" si="5"/>
        <v/>
      </c>
      <c r="BN14" s="47" t="str">
        <f t="shared" si="5"/>
        <v/>
      </c>
      <c r="BO14" s="47" t="str">
        <f t="shared" si="5"/>
        <v/>
      </c>
      <c r="BP14" s="47" t="str">
        <f t="shared" si="5"/>
        <v/>
      </c>
      <c r="BQ14" s="47" t="str">
        <f t="shared" si="5"/>
        <v/>
      </c>
      <c r="BR14" s="47" t="str">
        <f t="shared" si="5"/>
        <v/>
      </c>
      <c r="BS14" s="47" t="str">
        <f t="shared" si="5"/>
        <v/>
      </c>
      <c r="BT14" s="47" t="str">
        <f t="shared" si="5"/>
        <v/>
      </c>
      <c r="BU14" s="47" t="str">
        <f t="shared" si="5"/>
        <v/>
      </c>
      <c r="BV14" s="47" t="str">
        <f t="shared" si="5"/>
        <v/>
      </c>
      <c r="BW14" s="47" t="str">
        <f t="shared" si="5"/>
        <v/>
      </c>
      <c r="BX14" s="47" t="str">
        <f t="shared" si="5"/>
        <v/>
      </c>
      <c r="BY14" s="47" t="str">
        <f t="shared" si="5"/>
        <v/>
      </c>
      <c r="BZ14" s="47" t="str">
        <f t="shared" ref="BZ14:CP14" si="6">IF((BZ8+BZ9)*BZ11&lt;&gt;0,(BZ8+BZ9)*BZ11,"")</f>
        <v/>
      </c>
      <c r="CA14" s="47" t="str">
        <f t="shared" si="6"/>
        <v/>
      </c>
      <c r="CB14" s="47" t="str">
        <f t="shared" si="6"/>
        <v/>
      </c>
      <c r="CC14" s="47" t="str">
        <f t="shared" si="6"/>
        <v/>
      </c>
      <c r="CD14" s="47" t="str">
        <f t="shared" si="6"/>
        <v/>
      </c>
      <c r="CE14" s="47" t="str">
        <f t="shared" si="6"/>
        <v/>
      </c>
      <c r="CF14" s="47" t="str">
        <f t="shared" si="6"/>
        <v/>
      </c>
      <c r="CG14" s="47" t="str">
        <f t="shared" si="6"/>
        <v/>
      </c>
      <c r="CH14" s="47" t="str">
        <f t="shared" si="6"/>
        <v/>
      </c>
      <c r="CI14" s="47" t="str">
        <f t="shared" si="6"/>
        <v/>
      </c>
      <c r="CJ14" s="47" t="str">
        <f t="shared" si="6"/>
        <v/>
      </c>
      <c r="CK14" s="47" t="str">
        <f t="shared" si="6"/>
        <v/>
      </c>
      <c r="CL14" s="47" t="str">
        <f t="shared" si="6"/>
        <v/>
      </c>
      <c r="CM14" s="47" t="str">
        <f t="shared" si="6"/>
        <v/>
      </c>
      <c r="CN14" s="47" t="str">
        <f t="shared" si="6"/>
        <v/>
      </c>
      <c r="CO14" s="47" t="str">
        <f t="shared" si="6"/>
        <v/>
      </c>
      <c r="CP14" s="48" t="str">
        <f t="shared" si="6"/>
        <v/>
      </c>
    </row>
    <row r="15" spans="1:94" s="42" customFormat="1" ht="15.75" thickBot="1" x14ac:dyDescent="0.25">
      <c r="B15" s="157"/>
      <c r="C15" s="44" t="s">
        <v>142</v>
      </c>
      <c r="D15" s="44" t="s">
        <v>143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62866.24325941562</v>
      </c>
      <c r="J15" s="159"/>
      <c r="K15" s="159"/>
      <c r="L15" s="159"/>
      <c r="M15" s="160"/>
    </row>
    <row r="16" spans="1:94" s="42" customFormat="1" ht="35.25" customHeight="1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2:94" ht="15" thickBot="1" x14ac:dyDescent="0.25"/>
    <row r="18" spans="2:94" ht="18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2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AT19" si="7">+O7+N21</f>
        <v>0</v>
      </c>
      <c r="P19" s="58">
        <f t="shared" si="7"/>
        <v>0</v>
      </c>
      <c r="Q19" s="58">
        <f t="shared" si="7"/>
        <v>0</v>
      </c>
      <c r="R19" s="58">
        <f t="shared" si="7"/>
        <v>0</v>
      </c>
      <c r="S19" s="58">
        <f t="shared" si="7"/>
        <v>0</v>
      </c>
      <c r="T19" s="58">
        <f t="shared" si="7"/>
        <v>0</v>
      </c>
      <c r="U19" s="58">
        <f t="shared" si="7"/>
        <v>0</v>
      </c>
      <c r="V19" s="58">
        <f t="shared" si="7"/>
        <v>0</v>
      </c>
      <c r="W19" s="58">
        <f t="shared" si="7"/>
        <v>0</v>
      </c>
      <c r="X19" s="58">
        <f t="shared" si="7"/>
        <v>0</v>
      </c>
      <c r="Y19" s="58">
        <f t="shared" si="7"/>
        <v>13545.4</v>
      </c>
      <c r="Z19" s="58">
        <f t="shared" si="7"/>
        <v>26724.708108108105</v>
      </c>
      <c r="AA19" s="58">
        <f t="shared" si="7"/>
        <v>39537.924324324318</v>
      </c>
      <c r="AB19" s="58">
        <f t="shared" si="7"/>
        <v>51985.048648648641</v>
      </c>
      <c r="AC19" s="58">
        <f t="shared" si="7"/>
        <v>64066.081081081073</v>
      </c>
      <c r="AD19" s="58">
        <f t="shared" si="7"/>
        <v>62235.621621621613</v>
      </c>
      <c r="AE19" s="58">
        <f t="shared" si="7"/>
        <v>60405.162162162153</v>
      </c>
      <c r="AF19" s="58">
        <f t="shared" si="7"/>
        <v>58574.702702702692</v>
      </c>
      <c r="AG19" s="58">
        <f t="shared" si="7"/>
        <v>56744.243243243232</v>
      </c>
      <c r="AH19" s="58">
        <f t="shared" si="7"/>
        <v>54913.783783783772</v>
      </c>
      <c r="AI19" s="58">
        <f t="shared" si="7"/>
        <v>53083.324324324312</v>
      </c>
      <c r="AJ19" s="58">
        <f t="shared" si="7"/>
        <v>51252.864864864852</v>
      </c>
      <c r="AK19" s="58">
        <f t="shared" si="7"/>
        <v>49422.405405405392</v>
      </c>
      <c r="AL19" s="58">
        <f t="shared" si="7"/>
        <v>47591.945945945932</v>
      </c>
      <c r="AM19" s="58">
        <f t="shared" si="7"/>
        <v>45761.486486486472</v>
      </c>
      <c r="AN19" s="58">
        <f t="shared" si="7"/>
        <v>43931.027027027012</v>
      </c>
      <c r="AO19" s="58">
        <f t="shared" si="7"/>
        <v>42100.567567567552</v>
      </c>
      <c r="AP19" s="58">
        <f t="shared" si="7"/>
        <v>40270.108108108092</v>
      </c>
      <c r="AQ19" s="58">
        <f t="shared" si="7"/>
        <v>38439.648648648632</v>
      </c>
      <c r="AR19" s="58">
        <f t="shared" si="7"/>
        <v>36609.189189189172</v>
      </c>
      <c r="AS19" s="58">
        <f t="shared" si="7"/>
        <v>34778.729729729712</v>
      </c>
      <c r="AT19" s="58">
        <f t="shared" si="7"/>
        <v>32948.270270270252</v>
      </c>
      <c r="AU19" s="58">
        <f t="shared" ref="AU19:BZ19" si="8">+AU7+AT21</f>
        <v>31117.810810810792</v>
      </c>
      <c r="AV19" s="58">
        <f t="shared" si="8"/>
        <v>29287.351351351332</v>
      </c>
      <c r="AW19" s="58">
        <f t="shared" si="8"/>
        <v>27456.891891891872</v>
      </c>
      <c r="AX19" s="58">
        <f t="shared" si="8"/>
        <v>25626.432432432412</v>
      </c>
      <c r="AY19" s="58">
        <f t="shared" si="8"/>
        <v>23795.972972972952</v>
      </c>
      <c r="AZ19" s="58">
        <f t="shared" si="8"/>
        <v>21965.513513513491</v>
      </c>
      <c r="BA19" s="58">
        <f t="shared" si="8"/>
        <v>20135.054054054031</v>
      </c>
      <c r="BB19" s="58">
        <f t="shared" si="8"/>
        <v>18304.594594594571</v>
      </c>
      <c r="BC19" s="58">
        <f t="shared" si="8"/>
        <v>16474.135135135111</v>
      </c>
      <c r="BD19" s="58">
        <f t="shared" si="8"/>
        <v>14643.675675675651</v>
      </c>
      <c r="BE19" s="58">
        <f t="shared" si="8"/>
        <v>12813.216216216191</v>
      </c>
      <c r="BF19" s="58">
        <f t="shared" si="8"/>
        <v>10982.756756756731</v>
      </c>
      <c r="BG19" s="58">
        <f t="shared" si="8"/>
        <v>9152.2972972972711</v>
      </c>
      <c r="BH19" s="58">
        <f t="shared" si="8"/>
        <v>7321.837837837812</v>
      </c>
      <c r="BI19" s="58">
        <f t="shared" si="8"/>
        <v>5491.3783783783529</v>
      </c>
      <c r="BJ19" s="58">
        <f t="shared" si="8"/>
        <v>3660.9189189188937</v>
      </c>
      <c r="BK19" s="58">
        <f t="shared" si="8"/>
        <v>1830.4594594594344</v>
      </c>
      <c r="BL19" s="58">
        <f t="shared" si="8"/>
        <v>0</v>
      </c>
      <c r="BM19" s="58">
        <f t="shared" si="8"/>
        <v>0</v>
      </c>
      <c r="BN19" s="58">
        <f t="shared" si="8"/>
        <v>0</v>
      </c>
      <c r="BO19" s="58">
        <f t="shared" si="8"/>
        <v>0</v>
      </c>
      <c r="BP19" s="58">
        <f t="shared" si="8"/>
        <v>0</v>
      </c>
      <c r="BQ19" s="58">
        <f t="shared" si="8"/>
        <v>0</v>
      </c>
      <c r="BR19" s="58">
        <f t="shared" si="8"/>
        <v>0</v>
      </c>
      <c r="BS19" s="58">
        <f t="shared" si="8"/>
        <v>0</v>
      </c>
      <c r="BT19" s="58">
        <f t="shared" si="8"/>
        <v>0</v>
      </c>
      <c r="BU19" s="58">
        <f t="shared" si="8"/>
        <v>0</v>
      </c>
      <c r="BV19" s="58">
        <f t="shared" si="8"/>
        <v>0</v>
      </c>
      <c r="BW19" s="58">
        <f t="shared" si="8"/>
        <v>0</v>
      </c>
      <c r="BX19" s="58">
        <f t="shared" si="8"/>
        <v>0</v>
      </c>
      <c r="BY19" s="58">
        <f t="shared" si="8"/>
        <v>0</v>
      </c>
      <c r="BZ19" s="58">
        <f t="shared" si="8"/>
        <v>0</v>
      </c>
      <c r="CA19" s="58">
        <f t="shared" ref="CA19:CP19" si="9">+CA7+BZ21</f>
        <v>0</v>
      </c>
      <c r="CB19" s="58">
        <f t="shared" si="9"/>
        <v>0</v>
      </c>
      <c r="CC19" s="58">
        <f t="shared" si="9"/>
        <v>0</v>
      </c>
      <c r="CD19" s="58">
        <f t="shared" si="9"/>
        <v>0</v>
      </c>
      <c r="CE19" s="58">
        <f t="shared" si="9"/>
        <v>0</v>
      </c>
      <c r="CF19" s="58">
        <f t="shared" si="9"/>
        <v>0</v>
      </c>
      <c r="CG19" s="58">
        <f t="shared" si="9"/>
        <v>0</v>
      </c>
      <c r="CH19" s="58">
        <f t="shared" si="9"/>
        <v>0</v>
      </c>
      <c r="CI19" s="58">
        <f t="shared" si="9"/>
        <v>0</v>
      </c>
      <c r="CJ19" s="58">
        <f t="shared" si="9"/>
        <v>0</v>
      </c>
      <c r="CK19" s="58">
        <f t="shared" si="9"/>
        <v>0</v>
      </c>
      <c r="CL19" s="58">
        <f t="shared" si="9"/>
        <v>0</v>
      </c>
      <c r="CM19" s="58">
        <f t="shared" si="9"/>
        <v>0</v>
      </c>
      <c r="CN19" s="58">
        <f t="shared" si="9"/>
        <v>0</v>
      </c>
      <c r="CO19" s="58">
        <f t="shared" si="9"/>
        <v>0</v>
      </c>
      <c r="CP19" s="58">
        <f t="shared" si="9"/>
        <v>0</v>
      </c>
    </row>
    <row r="20" spans="2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59">
        <f>IF(N19=0,0,+N7/$G20)</f>
        <v>0</v>
      </c>
      <c r="O20" s="59">
        <f t="shared" ref="O20:AT20" si="10">MIN(IF(O19=0,0,+O7/$G20)+N20,O19)</f>
        <v>0</v>
      </c>
      <c r="P20" s="59">
        <f t="shared" si="10"/>
        <v>0</v>
      </c>
      <c r="Q20" s="59">
        <f t="shared" si="10"/>
        <v>0</v>
      </c>
      <c r="R20" s="59">
        <f t="shared" si="10"/>
        <v>0</v>
      </c>
      <c r="S20" s="59">
        <f t="shared" si="10"/>
        <v>0</v>
      </c>
      <c r="T20" s="59">
        <f t="shared" si="10"/>
        <v>0</v>
      </c>
      <c r="U20" s="59">
        <f t="shared" si="10"/>
        <v>0</v>
      </c>
      <c r="V20" s="59">
        <f t="shared" si="10"/>
        <v>0</v>
      </c>
      <c r="W20" s="59">
        <f t="shared" si="10"/>
        <v>0</v>
      </c>
      <c r="X20" s="59">
        <f t="shared" si="10"/>
        <v>0</v>
      </c>
      <c r="Y20" s="59">
        <f t="shared" si="10"/>
        <v>366.09189189189186</v>
      </c>
      <c r="Z20" s="59">
        <f t="shared" si="10"/>
        <v>732.18378378378372</v>
      </c>
      <c r="AA20" s="59">
        <f t="shared" si="10"/>
        <v>1098.2756756756755</v>
      </c>
      <c r="AB20" s="59">
        <f t="shared" si="10"/>
        <v>1464.3675675675674</v>
      </c>
      <c r="AC20" s="59">
        <f t="shared" si="10"/>
        <v>1830.4594594594594</v>
      </c>
      <c r="AD20" s="59">
        <f t="shared" si="10"/>
        <v>1830.4594594594594</v>
      </c>
      <c r="AE20" s="59">
        <f t="shared" si="10"/>
        <v>1830.4594594594594</v>
      </c>
      <c r="AF20" s="59">
        <f t="shared" si="10"/>
        <v>1830.4594594594594</v>
      </c>
      <c r="AG20" s="59">
        <f t="shared" si="10"/>
        <v>1830.4594594594594</v>
      </c>
      <c r="AH20" s="59">
        <f t="shared" si="10"/>
        <v>1830.4594594594594</v>
      </c>
      <c r="AI20" s="59">
        <f t="shared" si="10"/>
        <v>1830.4594594594594</v>
      </c>
      <c r="AJ20" s="59">
        <f t="shared" si="10"/>
        <v>1830.4594594594594</v>
      </c>
      <c r="AK20" s="59">
        <f t="shared" si="10"/>
        <v>1830.4594594594594</v>
      </c>
      <c r="AL20" s="59">
        <f t="shared" si="10"/>
        <v>1830.4594594594594</v>
      </c>
      <c r="AM20" s="59">
        <f t="shared" si="10"/>
        <v>1830.4594594594594</v>
      </c>
      <c r="AN20" s="59">
        <f t="shared" si="10"/>
        <v>1830.4594594594594</v>
      </c>
      <c r="AO20" s="59">
        <f t="shared" si="10"/>
        <v>1830.4594594594594</v>
      </c>
      <c r="AP20" s="59">
        <f t="shared" si="10"/>
        <v>1830.4594594594594</v>
      </c>
      <c r="AQ20" s="59">
        <f t="shared" si="10"/>
        <v>1830.4594594594594</v>
      </c>
      <c r="AR20" s="59">
        <f t="shared" si="10"/>
        <v>1830.4594594594594</v>
      </c>
      <c r="AS20" s="59">
        <f t="shared" si="10"/>
        <v>1830.4594594594594</v>
      </c>
      <c r="AT20" s="59">
        <f t="shared" si="10"/>
        <v>1830.4594594594594</v>
      </c>
      <c r="AU20" s="59">
        <f t="shared" ref="AU20:BZ20" si="11">MIN(IF(AU19=0,0,+AU7/$G20)+AT20,AU19)</f>
        <v>1830.4594594594594</v>
      </c>
      <c r="AV20" s="59">
        <f t="shared" si="11"/>
        <v>1830.4594594594594</v>
      </c>
      <c r="AW20" s="59">
        <f t="shared" si="11"/>
        <v>1830.4594594594594</v>
      </c>
      <c r="AX20" s="59">
        <f t="shared" si="11"/>
        <v>1830.4594594594594</v>
      </c>
      <c r="AY20" s="59">
        <f t="shared" si="11"/>
        <v>1830.4594594594594</v>
      </c>
      <c r="AZ20" s="59">
        <f t="shared" si="11"/>
        <v>1830.4594594594594</v>
      </c>
      <c r="BA20" s="59">
        <f t="shared" si="11"/>
        <v>1830.4594594594594</v>
      </c>
      <c r="BB20" s="59">
        <f t="shared" si="11"/>
        <v>1830.4594594594594</v>
      </c>
      <c r="BC20" s="59">
        <f t="shared" si="11"/>
        <v>1830.4594594594594</v>
      </c>
      <c r="BD20" s="59">
        <f t="shared" si="11"/>
        <v>1830.4594594594594</v>
      </c>
      <c r="BE20" s="59">
        <f t="shared" si="11"/>
        <v>1830.4594594594594</v>
      </c>
      <c r="BF20" s="59">
        <f t="shared" si="11"/>
        <v>1830.4594594594594</v>
      </c>
      <c r="BG20" s="59">
        <f t="shared" si="11"/>
        <v>1830.4594594594594</v>
      </c>
      <c r="BH20" s="59">
        <f t="shared" si="11"/>
        <v>1830.4594594594594</v>
      </c>
      <c r="BI20" s="59">
        <f t="shared" si="11"/>
        <v>1830.4594594594594</v>
      </c>
      <c r="BJ20" s="59">
        <f t="shared" si="11"/>
        <v>1830.4594594594594</v>
      </c>
      <c r="BK20" s="59">
        <f t="shared" si="11"/>
        <v>1830.4594594594344</v>
      </c>
      <c r="BL20" s="59">
        <f t="shared" si="11"/>
        <v>0</v>
      </c>
      <c r="BM20" s="59">
        <f t="shared" si="11"/>
        <v>0</v>
      </c>
      <c r="BN20" s="59">
        <f t="shared" si="11"/>
        <v>0</v>
      </c>
      <c r="BO20" s="59">
        <f t="shared" si="11"/>
        <v>0</v>
      </c>
      <c r="BP20" s="59">
        <f t="shared" si="11"/>
        <v>0</v>
      </c>
      <c r="BQ20" s="59">
        <f t="shared" si="11"/>
        <v>0</v>
      </c>
      <c r="BR20" s="59">
        <f t="shared" si="11"/>
        <v>0</v>
      </c>
      <c r="BS20" s="59">
        <f t="shared" si="11"/>
        <v>0</v>
      </c>
      <c r="BT20" s="59">
        <f t="shared" si="11"/>
        <v>0</v>
      </c>
      <c r="BU20" s="59">
        <f t="shared" si="11"/>
        <v>0</v>
      </c>
      <c r="BV20" s="59">
        <f t="shared" si="11"/>
        <v>0</v>
      </c>
      <c r="BW20" s="59">
        <f t="shared" si="11"/>
        <v>0</v>
      </c>
      <c r="BX20" s="59">
        <f t="shared" si="11"/>
        <v>0</v>
      </c>
      <c r="BY20" s="59">
        <f t="shared" si="11"/>
        <v>0</v>
      </c>
      <c r="BZ20" s="59">
        <f t="shared" si="11"/>
        <v>0</v>
      </c>
      <c r="CA20" s="59">
        <f t="shared" ref="CA20:CP20" si="12">MIN(IF(CA19=0,0,+CA7/$G20)+BZ20,CA19)</f>
        <v>0</v>
      </c>
      <c r="CB20" s="59">
        <f t="shared" si="12"/>
        <v>0</v>
      </c>
      <c r="CC20" s="59">
        <f t="shared" si="12"/>
        <v>0</v>
      </c>
      <c r="CD20" s="59">
        <f t="shared" si="12"/>
        <v>0</v>
      </c>
      <c r="CE20" s="59">
        <f t="shared" si="12"/>
        <v>0</v>
      </c>
      <c r="CF20" s="59">
        <f t="shared" si="12"/>
        <v>0</v>
      </c>
      <c r="CG20" s="59">
        <f t="shared" si="12"/>
        <v>0</v>
      </c>
      <c r="CH20" s="59">
        <f t="shared" si="12"/>
        <v>0</v>
      </c>
      <c r="CI20" s="59">
        <f t="shared" si="12"/>
        <v>0</v>
      </c>
      <c r="CJ20" s="59">
        <f t="shared" si="12"/>
        <v>0</v>
      </c>
      <c r="CK20" s="59">
        <f t="shared" si="12"/>
        <v>0</v>
      </c>
      <c r="CL20" s="59">
        <f t="shared" si="12"/>
        <v>0</v>
      </c>
      <c r="CM20" s="59">
        <f t="shared" si="12"/>
        <v>0</v>
      </c>
      <c r="CN20" s="59">
        <f t="shared" si="12"/>
        <v>0</v>
      </c>
      <c r="CO20" s="59">
        <f t="shared" si="12"/>
        <v>0</v>
      </c>
      <c r="CP20" s="59">
        <f t="shared" si="12"/>
        <v>0</v>
      </c>
    </row>
    <row r="21" spans="2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59">
        <f>+N19-N20</f>
        <v>0</v>
      </c>
      <c r="O21" s="59">
        <f>+O19-O20</f>
        <v>0</v>
      </c>
      <c r="P21" s="59">
        <f t="shared" ref="P21:CA21" si="13">+P19-P20</f>
        <v>0</v>
      </c>
      <c r="Q21" s="59">
        <f t="shared" si="13"/>
        <v>0</v>
      </c>
      <c r="R21" s="59">
        <f t="shared" si="13"/>
        <v>0</v>
      </c>
      <c r="S21" s="59">
        <f t="shared" si="13"/>
        <v>0</v>
      </c>
      <c r="T21" s="59">
        <f t="shared" si="13"/>
        <v>0</v>
      </c>
      <c r="U21" s="59">
        <f t="shared" si="13"/>
        <v>0</v>
      </c>
      <c r="V21" s="59">
        <f t="shared" si="13"/>
        <v>0</v>
      </c>
      <c r="W21" s="59">
        <f t="shared" si="13"/>
        <v>0</v>
      </c>
      <c r="X21" s="59">
        <f t="shared" si="13"/>
        <v>0</v>
      </c>
      <c r="Y21" s="59">
        <f t="shared" si="13"/>
        <v>13179.308108108107</v>
      </c>
      <c r="Z21" s="59">
        <f t="shared" si="13"/>
        <v>25992.52432432432</v>
      </c>
      <c r="AA21" s="59">
        <f t="shared" si="13"/>
        <v>38439.648648648639</v>
      </c>
      <c r="AB21" s="59">
        <f t="shared" si="13"/>
        <v>50520.681081081071</v>
      </c>
      <c r="AC21" s="59">
        <f t="shared" si="13"/>
        <v>62235.621621621613</v>
      </c>
      <c r="AD21" s="59">
        <f t="shared" si="13"/>
        <v>60405.162162162153</v>
      </c>
      <c r="AE21" s="59">
        <f t="shared" si="13"/>
        <v>58574.702702702692</v>
      </c>
      <c r="AF21" s="59">
        <f t="shared" si="13"/>
        <v>56744.243243243232</v>
      </c>
      <c r="AG21" s="59">
        <f t="shared" si="13"/>
        <v>54913.783783783772</v>
      </c>
      <c r="AH21" s="59">
        <f t="shared" si="13"/>
        <v>53083.324324324312</v>
      </c>
      <c r="AI21" s="59">
        <f t="shared" si="13"/>
        <v>51252.864864864852</v>
      </c>
      <c r="AJ21" s="59">
        <f t="shared" si="13"/>
        <v>49422.405405405392</v>
      </c>
      <c r="AK21" s="59">
        <f t="shared" si="13"/>
        <v>47591.945945945932</v>
      </c>
      <c r="AL21" s="59">
        <f t="shared" si="13"/>
        <v>45761.486486486472</v>
      </c>
      <c r="AM21" s="59">
        <f t="shared" si="13"/>
        <v>43931.027027027012</v>
      </c>
      <c r="AN21" s="59">
        <f t="shared" si="13"/>
        <v>42100.567567567552</v>
      </c>
      <c r="AO21" s="59">
        <f t="shared" si="13"/>
        <v>40270.108108108092</v>
      </c>
      <c r="AP21" s="59">
        <f t="shared" si="13"/>
        <v>38439.648648648632</v>
      </c>
      <c r="AQ21" s="59">
        <f t="shared" si="13"/>
        <v>36609.189189189172</v>
      </c>
      <c r="AR21" s="59">
        <f t="shared" si="13"/>
        <v>34778.729729729712</v>
      </c>
      <c r="AS21" s="59">
        <f t="shared" si="13"/>
        <v>32948.270270270252</v>
      </c>
      <c r="AT21" s="59">
        <f t="shared" si="13"/>
        <v>31117.810810810792</v>
      </c>
      <c r="AU21" s="59">
        <f t="shared" si="13"/>
        <v>29287.351351351332</v>
      </c>
      <c r="AV21" s="59">
        <f t="shared" si="13"/>
        <v>27456.891891891872</v>
      </c>
      <c r="AW21" s="59">
        <f t="shared" si="13"/>
        <v>25626.432432432412</v>
      </c>
      <c r="AX21" s="59">
        <f t="shared" si="13"/>
        <v>23795.972972972952</v>
      </c>
      <c r="AY21" s="59">
        <f t="shared" si="13"/>
        <v>21965.513513513491</v>
      </c>
      <c r="AZ21" s="59">
        <f t="shared" si="13"/>
        <v>20135.054054054031</v>
      </c>
      <c r="BA21" s="59">
        <f t="shared" si="13"/>
        <v>18304.594594594571</v>
      </c>
      <c r="BB21" s="59">
        <f t="shared" si="13"/>
        <v>16474.135135135111</v>
      </c>
      <c r="BC21" s="59">
        <f t="shared" si="13"/>
        <v>14643.675675675651</v>
      </c>
      <c r="BD21" s="59">
        <f t="shared" si="13"/>
        <v>12813.216216216191</v>
      </c>
      <c r="BE21" s="59">
        <f t="shared" si="13"/>
        <v>10982.756756756731</v>
      </c>
      <c r="BF21" s="59">
        <f t="shared" si="13"/>
        <v>9152.2972972972711</v>
      </c>
      <c r="BG21" s="59">
        <f t="shared" si="13"/>
        <v>7321.837837837812</v>
      </c>
      <c r="BH21" s="59">
        <f t="shared" si="13"/>
        <v>5491.3783783783529</v>
      </c>
      <c r="BI21" s="59">
        <f t="shared" si="13"/>
        <v>3660.9189189188937</v>
      </c>
      <c r="BJ21" s="59">
        <f t="shared" si="13"/>
        <v>1830.4594594594344</v>
      </c>
      <c r="BK21" s="59">
        <f t="shared" si="13"/>
        <v>0</v>
      </c>
      <c r="BL21" s="59">
        <f t="shared" si="13"/>
        <v>0</v>
      </c>
      <c r="BM21" s="59">
        <f t="shared" si="13"/>
        <v>0</v>
      </c>
      <c r="BN21" s="59">
        <f t="shared" si="13"/>
        <v>0</v>
      </c>
      <c r="BO21" s="59">
        <f t="shared" si="13"/>
        <v>0</v>
      </c>
      <c r="BP21" s="59">
        <f t="shared" si="13"/>
        <v>0</v>
      </c>
      <c r="BQ21" s="59">
        <f t="shared" si="13"/>
        <v>0</v>
      </c>
      <c r="BR21" s="59">
        <f t="shared" si="13"/>
        <v>0</v>
      </c>
      <c r="BS21" s="59">
        <f t="shared" si="13"/>
        <v>0</v>
      </c>
      <c r="BT21" s="59">
        <f t="shared" si="13"/>
        <v>0</v>
      </c>
      <c r="BU21" s="59">
        <f t="shared" si="13"/>
        <v>0</v>
      </c>
      <c r="BV21" s="59">
        <f t="shared" si="13"/>
        <v>0</v>
      </c>
      <c r="BW21" s="59">
        <f t="shared" si="13"/>
        <v>0</v>
      </c>
      <c r="BX21" s="59">
        <f t="shared" si="13"/>
        <v>0</v>
      </c>
      <c r="BY21" s="59">
        <f t="shared" si="13"/>
        <v>0</v>
      </c>
      <c r="BZ21" s="59">
        <f t="shared" si="13"/>
        <v>0</v>
      </c>
      <c r="CA21" s="59">
        <f t="shared" si="13"/>
        <v>0</v>
      </c>
      <c r="CB21" s="59">
        <f t="shared" ref="CB21:CP21" si="14">+CB19-CB20</f>
        <v>0</v>
      </c>
      <c r="CC21" s="59">
        <f t="shared" si="14"/>
        <v>0</v>
      </c>
      <c r="CD21" s="59">
        <f t="shared" si="14"/>
        <v>0</v>
      </c>
      <c r="CE21" s="59">
        <f t="shared" si="14"/>
        <v>0</v>
      </c>
      <c r="CF21" s="59">
        <f t="shared" si="14"/>
        <v>0</v>
      </c>
      <c r="CG21" s="59">
        <f t="shared" si="14"/>
        <v>0</v>
      </c>
      <c r="CH21" s="59">
        <f t="shared" si="14"/>
        <v>0</v>
      </c>
      <c r="CI21" s="59">
        <f t="shared" si="14"/>
        <v>0</v>
      </c>
      <c r="CJ21" s="59">
        <f t="shared" si="14"/>
        <v>0</v>
      </c>
      <c r="CK21" s="59">
        <f t="shared" si="14"/>
        <v>0</v>
      </c>
      <c r="CL21" s="59">
        <f t="shared" si="14"/>
        <v>0</v>
      </c>
      <c r="CM21" s="59">
        <f t="shared" si="14"/>
        <v>0</v>
      </c>
      <c r="CN21" s="59">
        <f t="shared" si="14"/>
        <v>0</v>
      </c>
      <c r="CO21" s="59">
        <f t="shared" si="14"/>
        <v>0</v>
      </c>
      <c r="CP21" s="59">
        <f t="shared" si="14"/>
        <v>0</v>
      </c>
    </row>
    <row r="22" spans="2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59">
        <f>AVERAGE(N19,N21)</f>
        <v>0</v>
      </c>
      <c r="O22" s="59">
        <f>AVERAGE(O19,O21)</f>
        <v>0</v>
      </c>
      <c r="P22" s="59">
        <f t="shared" ref="P22:CA22" si="15">AVERAGE(P19,P21)</f>
        <v>0</v>
      </c>
      <c r="Q22" s="59">
        <f t="shared" si="15"/>
        <v>0</v>
      </c>
      <c r="R22" s="59">
        <f t="shared" si="15"/>
        <v>0</v>
      </c>
      <c r="S22" s="59">
        <f t="shared" si="15"/>
        <v>0</v>
      </c>
      <c r="T22" s="59">
        <f t="shared" si="15"/>
        <v>0</v>
      </c>
      <c r="U22" s="59">
        <f t="shared" si="15"/>
        <v>0</v>
      </c>
      <c r="V22" s="59">
        <f t="shared" si="15"/>
        <v>0</v>
      </c>
      <c r="W22" s="59">
        <f t="shared" si="15"/>
        <v>0</v>
      </c>
      <c r="X22" s="59">
        <f t="shared" si="15"/>
        <v>0</v>
      </c>
      <c r="Y22" s="59">
        <f t="shared" si="15"/>
        <v>13362.354054054053</v>
      </c>
      <c r="Z22" s="59">
        <f t="shared" si="15"/>
        <v>26358.616216216215</v>
      </c>
      <c r="AA22" s="59">
        <f t="shared" si="15"/>
        <v>38988.786486486482</v>
      </c>
      <c r="AB22" s="59">
        <f t="shared" si="15"/>
        <v>51252.864864864852</v>
      </c>
      <c r="AC22" s="59">
        <f t="shared" si="15"/>
        <v>63150.851351351346</v>
      </c>
      <c r="AD22" s="59">
        <f t="shared" si="15"/>
        <v>61320.391891891879</v>
      </c>
      <c r="AE22" s="59">
        <f t="shared" si="15"/>
        <v>59489.932432432426</v>
      </c>
      <c r="AF22" s="59">
        <f t="shared" si="15"/>
        <v>57659.472972972959</v>
      </c>
      <c r="AG22" s="59">
        <f t="shared" si="15"/>
        <v>55829.013513513506</v>
      </c>
      <c r="AH22" s="59">
        <f t="shared" si="15"/>
        <v>53998.554054054039</v>
      </c>
      <c r="AI22" s="59">
        <f t="shared" si="15"/>
        <v>52168.094594594586</v>
      </c>
      <c r="AJ22" s="59">
        <f t="shared" si="15"/>
        <v>50337.635135135119</v>
      </c>
      <c r="AK22" s="59">
        <f t="shared" si="15"/>
        <v>48507.175675675666</v>
      </c>
      <c r="AL22" s="59">
        <f t="shared" si="15"/>
        <v>46676.716216216199</v>
      </c>
      <c r="AM22" s="59">
        <f t="shared" si="15"/>
        <v>44846.256756756746</v>
      </c>
      <c r="AN22" s="59">
        <f t="shared" si="15"/>
        <v>43015.797297297278</v>
      </c>
      <c r="AO22" s="59">
        <f t="shared" si="15"/>
        <v>41185.337837837826</v>
      </c>
      <c r="AP22" s="59">
        <f t="shared" si="15"/>
        <v>39354.878378378358</v>
      </c>
      <c r="AQ22" s="59">
        <f t="shared" si="15"/>
        <v>37524.418918918906</v>
      </c>
      <c r="AR22" s="59">
        <f t="shared" si="15"/>
        <v>35693.959459459438</v>
      </c>
      <c r="AS22" s="59">
        <f t="shared" si="15"/>
        <v>33863.499999999985</v>
      </c>
      <c r="AT22" s="59">
        <f t="shared" si="15"/>
        <v>32033.040540540522</v>
      </c>
      <c r="AU22" s="59">
        <f t="shared" si="15"/>
        <v>30202.581081081062</v>
      </c>
      <c r="AV22" s="59">
        <f t="shared" si="15"/>
        <v>28372.121621621602</v>
      </c>
      <c r="AW22" s="59">
        <f t="shared" si="15"/>
        <v>26541.662162162142</v>
      </c>
      <c r="AX22" s="59">
        <f t="shared" si="15"/>
        <v>24711.202702702682</v>
      </c>
      <c r="AY22" s="59">
        <f t="shared" si="15"/>
        <v>22880.743243243222</v>
      </c>
      <c r="AZ22" s="59">
        <f t="shared" si="15"/>
        <v>21050.283783783761</v>
      </c>
      <c r="BA22" s="59">
        <f t="shared" si="15"/>
        <v>19219.824324324301</v>
      </c>
      <c r="BB22" s="59">
        <f t="shared" si="15"/>
        <v>17389.364864864841</v>
      </c>
      <c r="BC22" s="59">
        <f t="shared" si="15"/>
        <v>15558.905405405381</v>
      </c>
      <c r="BD22" s="59">
        <f t="shared" si="15"/>
        <v>13728.445945945921</v>
      </c>
      <c r="BE22" s="59">
        <f t="shared" si="15"/>
        <v>11897.986486486461</v>
      </c>
      <c r="BF22" s="59">
        <f t="shared" si="15"/>
        <v>10067.527027027001</v>
      </c>
      <c r="BG22" s="59">
        <f t="shared" si="15"/>
        <v>8237.0675675675411</v>
      </c>
      <c r="BH22" s="59">
        <f t="shared" si="15"/>
        <v>6406.6081081080829</v>
      </c>
      <c r="BI22" s="59">
        <f t="shared" si="15"/>
        <v>4576.1486486486228</v>
      </c>
      <c r="BJ22" s="59">
        <f t="shared" si="15"/>
        <v>2745.6891891891642</v>
      </c>
      <c r="BK22" s="59">
        <f t="shared" si="15"/>
        <v>915.22972972971718</v>
      </c>
      <c r="BL22" s="59">
        <f t="shared" si="15"/>
        <v>0</v>
      </c>
      <c r="BM22" s="59">
        <f t="shared" si="15"/>
        <v>0</v>
      </c>
      <c r="BN22" s="59">
        <f t="shared" si="15"/>
        <v>0</v>
      </c>
      <c r="BO22" s="59">
        <f t="shared" si="15"/>
        <v>0</v>
      </c>
      <c r="BP22" s="59">
        <f t="shared" si="15"/>
        <v>0</v>
      </c>
      <c r="BQ22" s="59">
        <f t="shared" si="15"/>
        <v>0</v>
      </c>
      <c r="BR22" s="59">
        <f t="shared" si="15"/>
        <v>0</v>
      </c>
      <c r="BS22" s="59">
        <f t="shared" si="15"/>
        <v>0</v>
      </c>
      <c r="BT22" s="59">
        <f t="shared" si="15"/>
        <v>0</v>
      </c>
      <c r="BU22" s="59">
        <f t="shared" si="15"/>
        <v>0</v>
      </c>
      <c r="BV22" s="59">
        <f t="shared" si="15"/>
        <v>0</v>
      </c>
      <c r="BW22" s="59">
        <f t="shared" si="15"/>
        <v>0</v>
      </c>
      <c r="BX22" s="59">
        <f t="shared" si="15"/>
        <v>0</v>
      </c>
      <c r="BY22" s="59">
        <f t="shared" si="15"/>
        <v>0</v>
      </c>
      <c r="BZ22" s="59">
        <f t="shared" si="15"/>
        <v>0</v>
      </c>
      <c r="CA22" s="59">
        <f t="shared" si="15"/>
        <v>0</v>
      </c>
      <c r="CB22" s="59">
        <f t="shared" ref="CB22:CP22" si="16">AVERAGE(CB19,CB21)</f>
        <v>0</v>
      </c>
      <c r="CC22" s="59">
        <f t="shared" si="16"/>
        <v>0</v>
      </c>
      <c r="CD22" s="59">
        <f t="shared" si="16"/>
        <v>0</v>
      </c>
      <c r="CE22" s="59">
        <f t="shared" si="16"/>
        <v>0</v>
      </c>
      <c r="CF22" s="59">
        <f t="shared" si="16"/>
        <v>0</v>
      </c>
      <c r="CG22" s="59">
        <f t="shared" si="16"/>
        <v>0</v>
      </c>
      <c r="CH22" s="59">
        <f t="shared" si="16"/>
        <v>0</v>
      </c>
      <c r="CI22" s="59">
        <f t="shared" si="16"/>
        <v>0</v>
      </c>
      <c r="CJ22" s="59">
        <f t="shared" si="16"/>
        <v>0</v>
      </c>
      <c r="CK22" s="59">
        <f t="shared" si="16"/>
        <v>0</v>
      </c>
      <c r="CL22" s="59">
        <f t="shared" si="16"/>
        <v>0</v>
      </c>
      <c r="CM22" s="59">
        <f t="shared" si="16"/>
        <v>0</v>
      </c>
      <c r="CN22" s="59">
        <f t="shared" si="16"/>
        <v>0</v>
      </c>
      <c r="CO22" s="59">
        <f t="shared" si="16"/>
        <v>0</v>
      </c>
      <c r="CP22" s="59">
        <f t="shared" si="16"/>
        <v>0</v>
      </c>
    </row>
    <row r="23" spans="2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65">
        <f>+N22*$G23+N20</f>
        <v>0</v>
      </c>
      <c r="O23" s="65">
        <f>+O22*$G23+O20</f>
        <v>0</v>
      </c>
      <c r="P23" s="65">
        <f t="shared" ref="P23:CA23" si="17">+P22*$G23+P20</f>
        <v>0</v>
      </c>
      <c r="Q23" s="65">
        <f t="shared" si="17"/>
        <v>0</v>
      </c>
      <c r="R23" s="65">
        <f t="shared" si="17"/>
        <v>0</v>
      </c>
      <c r="S23" s="65">
        <f t="shared" si="17"/>
        <v>0</v>
      </c>
      <c r="T23" s="65">
        <f t="shared" si="17"/>
        <v>0</v>
      </c>
      <c r="U23" s="65">
        <f t="shared" si="17"/>
        <v>0</v>
      </c>
      <c r="V23" s="65">
        <f t="shared" si="17"/>
        <v>0</v>
      </c>
      <c r="W23" s="65">
        <f t="shared" si="17"/>
        <v>0</v>
      </c>
      <c r="X23" s="65">
        <f t="shared" si="17"/>
        <v>0</v>
      </c>
      <c r="Y23" s="65">
        <f t="shared" si="17"/>
        <v>782.99733837837834</v>
      </c>
      <c r="Z23" s="65">
        <f t="shared" si="17"/>
        <v>1554.5726097297297</v>
      </c>
      <c r="AA23" s="65">
        <f t="shared" si="17"/>
        <v>2314.7258140540534</v>
      </c>
      <c r="AB23" s="65">
        <f t="shared" si="17"/>
        <v>3063.4569513513507</v>
      </c>
      <c r="AC23" s="65">
        <f t="shared" si="17"/>
        <v>3800.7660216216213</v>
      </c>
      <c r="AD23" s="65">
        <f t="shared" si="17"/>
        <v>3743.655686486486</v>
      </c>
      <c r="AE23" s="65">
        <f t="shared" si="17"/>
        <v>3686.5453513513512</v>
      </c>
      <c r="AF23" s="65">
        <f t="shared" si="17"/>
        <v>3629.4350162162154</v>
      </c>
      <c r="AG23" s="65">
        <f t="shared" si="17"/>
        <v>3572.3246810810806</v>
      </c>
      <c r="AH23" s="65">
        <f t="shared" si="17"/>
        <v>3515.2143459459453</v>
      </c>
      <c r="AI23" s="65">
        <f t="shared" si="17"/>
        <v>3458.1040108108105</v>
      </c>
      <c r="AJ23" s="65">
        <f t="shared" si="17"/>
        <v>3400.9936756756751</v>
      </c>
      <c r="AK23" s="65">
        <f t="shared" si="17"/>
        <v>3343.8833405405403</v>
      </c>
      <c r="AL23" s="65">
        <f t="shared" si="17"/>
        <v>3286.7730054054045</v>
      </c>
      <c r="AM23" s="65">
        <f t="shared" si="17"/>
        <v>3229.6626702702697</v>
      </c>
      <c r="AN23" s="65">
        <f t="shared" si="17"/>
        <v>3172.5523351351344</v>
      </c>
      <c r="AO23" s="65">
        <f t="shared" si="17"/>
        <v>3115.4419999999996</v>
      </c>
      <c r="AP23" s="65">
        <f t="shared" si="17"/>
        <v>3058.3316648648643</v>
      </c>
      <c r="AQ23" s="65">
        <f t="shared" si="17"/>
        <v>3001.2213297297294</v>
      </c>
      <c r="AR23" s="65">
        <f t="shared" si="17"/>
        <v>2944.1109945945936</v>
      </c>
      <c r="AS23" s="65">
        <f t="shared" si="17"/>
        <v>2887.0006594594588</v>
      </c>
      <c r="AT23" s="65">
        <f t="shared" si="17"/>
        <v>2829.8903243243235</v>
      </c>
      <c r="AU23" s="65">
        <f t="shared" si="17"/>
        <v>2772.7799891891882</v>
      </c>
      <c r="AV23" s="65">
        <f t="shared" si="17"/>
        <v>2715.6696540540534</v>
      </c>
      <c r="AW23" s="65">
        <f t="shared" si="17"/>
        <v>2658.5593189189181</v>
      </c>
      <c r="AX23" s="65">
        <f t="shared" si="17"/>
        <v>2601.4489837837828</v>
      </c>
      <c r="AY23" s="65">
        <f t="shared" si="17"/>
        <v>2544.3386486486479</v>
      </c>
      <c r="AZ23" s="65">
        <f t="shared" si="17"/>
        <v>2487.2283135135126</v>
      </c>
      <c r="BA23" s="65">
        <f t="shared" si="17"/>
        <v>2430.1179783783773</v>
      </c>
      <c r="BB23" s="65">
        <f t="shared" si="17"/>
        <v>2373.0076432432425</v>
      </c>
      <c r="BC23" s="65">
        <f t="shared" si="17"/>
        <v>2315.8973081081072</v>
      </c>
      <c r="BD23" s="65">
        <f t="shared" si="17"/>
        <v>2258.7869729729719</v>
      </c>
      <c r="BE23" s="65">
        <f t="shared" si="17"/>
        <v>2201.676637837837</v>
      </c>
      <c r="BF23" s="65">
        <f t="shared" si="17"/>
        <v>2144.5663027027017</v>
      </c>
      <c r="BG23" s="65">
        <f t="shared" si="17"/>
        <v>2087.4559675675664</v>
      </c>
      <c r="BH23" s="65">
        <f t="shared" si="17"/>
        <v>2030.3456324324316</v>
      </c>
      <c r="BI23" s="65">
        <f t="shared" si="17"/>
        <v>1973.2352972972965</v>
      </c>
      <c r="BJ23" s="65">
        <f t="shared" si="17"/>
        <v>1916.1249621621612</v>
      </c>
      <c r="BK23" s="65">
        <f t="shared" si="17"/>
        <v>1859.0146270270016</v>
      </c>
      <c r="BL23" s="65">
        <f t="shared" si="17"/>
        <v>0</v>
      </c>
      <c r="BM23" s="65">
        <f t="shared" si="17"/>
        <v>0</v>
      </c>
      <c r="BN23" s="65">
        <f t="shared" si="17"/>
        <v>0</v>
      </c>
      <c r="BO23" s="65">
        <f t="shared" si="17"/>
        <v>0</v>
      </c>
      <c r="BP23" s="65">
        <f t="shared" si="17"/>
        <v>0</v>
      </c>
      <c r="BQ23" s="65">
        <f t="shared" si="17"/>
        <v>0</v>
      </c>
      <c r="BR23" s="65">
        <f t="shared" si="17"/>
        <v>0</v>
      </c>
      <c r="BS23" s="65">
        <f t="shared" si="17"/>
        <v>0</v>
      </c>
      <c r="BT23" s="65">
        <f t="shared" si="17"/>
        <v>0</v>
      </c>
      <c r="BU23" s="65">
        <f t="shared" si="17"/>
        <v>0</v>
      </c>
      <c r="BV23" s="65">
        <f t="shared" si="17"/>
        <v>0</v>
      </c>
      <c r="BW23" s="65">
        <f t="shared" si="17"/>
        <v>0</v>
      </c>
      <c r="BX23" s="65">
        <f t="shared" si="17"/>
        <v>0</v>
      </c>
      <c r="BY23" s="65">
        <f t="shared" si="17"/>
        <v>0</v>
      </c>
      <c r="BZ23" s="65">
        <f t="shared" si="17"/>
        <v>0</v>
      </c>
      <c r="CA23" s="65">
        <f t="shared" si="17"/>
        <v>0</v>
      </c>
      <c r="CB23" s="65">
        <f t="shared" ref="CB23:CP23" si="18">+CB22*$G23+CB20</f>
        <v>0</v>
      </c>
      <c r="CC23" s="65">
        <f t="shared" si="18"/>
        <v>0</v>
      </c>
      <c r="CD23" s="65">
        <f t="shared" si="18"/>
        <v>0</v>
      </c>
      <c r="CE23" s="65">
        <f t="shared" si="18"/>
        <v>0</v>
      </c>
      <c r="CF23" s="65">
        <f t="shared" si="18"/>
        <v>0</v>
      </c>
      <c r="CG23" s="65">
        <f t="shared" si="18"/>
        <v>0</v>
      </c>
      <c r="CH23" s="65">
        <f t="shared" si="18"/>
        <v>0</v>
      </c>
      <c r="CI23" s="65">
        <f t="shared" si="18"/>
        <v>0</v>
      </c>
      <c r="CJ23" s="65">
        <f t="shared" si="18"/>
        <v>0</v>
      </c>
      <c r="CK23" s="65">
        <f t="shared" si="18"/>
        <v>0</v>
      </c>
      <c r="CL23" s="65">
        <f t="shared" si="18"/>
        <v>0</v>
      </c>
      <c r="CM23" s="65">
        <f t="shared" si="18"/>
        <v>0</v>
      </c>
      <c r="CN23" s="65">
        <f t="shared" si="18"/>
        <v>0</v>
      </c>
      <c r="CO23" s="65">
        <f t="shared" si="18"/>
        <v>0</v>
      </c>
      <c r="CP23" s="65">
        <f t="shared" si="18"/>
        <v>0</v>
      </c>
    </row>
    <row r="28" spans="2:94" s="149" customFormat="1" ht="36.6" customHeight="1" thickBot="1" x14ac:dyDescent="0.3">
      <c r="B28" s="147" t="s">
        <v>160</v>
      </c>
      <c r="C28" s="148"/>
      <c r="D28" s="148"/>
    </row>
    <row r="29" spans="2:94" ht="48.6" customHeight="1" thickBot="1" x14ac:dyDescent="0.25">
      <c r="B29" s="153" t="s">
        <v>5</v>
      </c>
      <c r="C29" s="154"/>
      <c r="D29" s="11"/>
      <c r="E29" s="11"/>
      <c r="F29" s="11"/>
      <c r="G29" s="11"/>
      <c r="H29" s="11"/>
      <c r="I29" s="11"/>
      <c r="J29" s="11"/>
      <c r="K29" s="11"/>
    </row>
    <row r="30" spans="2:94" ht="129.75" thickBot="1" x14ac:dyDescent="0.25">
      <c r="B30" s="12" t="s">
        <v>6</v>
      </c>
      <c r="C30" s="13" t="s">
        <v>7</v>
      </c>
      <c r="D30" s="14" t="s">
        <v>8</v>
      </c>
      <c r="E30" s="14" t="s">
        <v>9</v>
      </c>
      <c r="F30" s="14" t="s">
        <v>10</v>
      </c>
      <c r="G30" s="14" t="s">
        <v>11</v>
      </c>
      <c r="H30" s="15" t="s">
        <v>12</v>
      </c>
      <c r="I30" s="16" t="s">
        <v>13</v>
      </c>
      <c r="J30" s="17" t="s">
        <v>14</v>
      </c>
      <c r="K30" s="17" t="s">
        <v>15</v>
      </c>
      <c r="L30" s="17" t="s">
        <v>16</v>
      </c>
      <c r="M30" s="17" t="s">
        <v>17</v>
      </c>
      <c r="N30" s="17" t="s">
        <v>18</v>
      </c>
      <c r="O30" s="17" t="s">
        <v>19</v>
      </c>
      <c r="P30" s="17" t="s">
        <v>20</v>
      </c>
      <c r="Q30" s="17" t="s">
        <v>21</v>
      </c>
      <c r="R30" s="17" t="s">
        <v>22</v>
      </c>
      <c r="S30" s="17" t="s">
        <v>23</v>
      </c>
      <c r="T30" s="17" t="s">
        <v>24</v>
      </c>
      <c r="U30" s="17" t="s">
        <v>25</v>
      </c>
      <c r="V30" s="17" t="s">
        <v>26</v>
      </c>
      <c r="W30" s="17" t="s">
        <v>27</v>
      </c>
      <c r="X30" s="17" t="s">
        <v>28</v>
      </c>
      <c r="Y30" s="17" t="s">
        <v>29</v>
      </c>
      <c r="Z30" s="17" t="s">
        <v>30</v>
      </c>
      <c r="AA30" s="17" t="s">
        <v>31</v>
      </c>
      <c r="AB30" s="17" t="s">
        <v>32</v>
      </c>
      <c r="AC30" s="17" t="s">
        <v>33</v>
      </c>
      <c r="AD30" s="17" t="s">
        <v>34</v>
      </c>
      <c r="AE30" s="17" t="s">
        <v>35</v>
      </c>
      <c r="AF30" s="17" t="s">
        <v>36</v>
      </c>
      <c r="AG30" s="17" t="s">
        <v>37</v>
      </c>
      <c r="AH30" s="17" t="s">
        <v>38</v>
      </c>
      <c r="AI30" s="17" t="s">
        <v>39</v>
      </c>
      <c r="AJ30" s="17" t="s">
        <v>40</v>
      </c>
      <c r="AK30" s="17" t="s">
        <v>41</v>
      </c>
      <c r="AL30" s="17" t="s">
        <v>42</v>
      </c>
      <c r="AM30" s="17" t="s">
        <v>43</v>
      </c>
      <c r="AN30" s="17" t="s">
        <v>44</v>
      </c>
      <c r="AO30" s="17" t="s">
        <v>45</v>
      </c>
      <c r="AP30" s="17" t="s">
        <v>46</v>
      </c>
      <c r="AQ30" s="17" t="s">
        <v>47</v>
      </c>
      <c r="AR30" s="17" t="s">
        <v>48</v>
      </c>
      <c r="AS30" s="17" t="s">
        <v>49</v>
      </c>
      <c r="AT30" s="17" t="s">
        <v>50</v>
      </c>
      <c r="AU30" s="17" t="s">
        <v>51</v>
      </c>
      <c r="AV30" s="17" t="s">
        <v>52</v>
      </c>
      <c r="AW30" s="17" t="s">
        <v>53</v>
      </c>
      <c r="AX30" s="17" t="s">
        <v>54</v>
      </c>
      <c r="AY30" s="17" t="s">
        <v>55</v>
      </c>
      <c r="AZ30" s="17" t="s">
        <v>56</v>
      </c>
      <c r="BA30" s="17" t="s">
        <v>57</v>
      </c>
      <c r="BB30" s="17" t="s">
        <v>58</v>
      </c>
      <c r="BC30" s="17" t="s">
        <v>59</v>
      </c>
      <c r="BD30" s="17" t="s">
        <v>60</v>
      </c>
      <c r="BE30" s="17" t="s">
        <v>61</v>
      </c>
      <c r="BF30" s="17" t="s">
        <v>62</v>
      </c>
      <c r="BG30" s="17" t="s">
        <v>63</v>
      </c>
      <c r="BH30" s="17" t="s">
        <v>64</v>
      </c>
      <c r="BI30" s="17" t="s">
        <v>65</v>
      </c>
      <c r="BJ30" s="17" t="s">
        <v>66</v>
      </c>
      <c r="BK30" s="17" t="s">
        <v>67</v>
      </c>
      <c r="BL30" s="17" t="s">
        <v>68</v>
      </c>
      <c r="BM30" s="17" t="s">
        <v>69</v>
      </c>
      <c r="BN30" s="17" t="s">
        <v>70</v>
      </c>
      <c r="BO30" s="17" t="s">
        <v>71</v>
      </c>
      <c r="BP30" s="17" t="s">
        <v>72</v>
      </c>
      <c r="BQ30" s="17" t="s">
        <v>73</v>
      </c>
      <c r="BR30" s="17" t="s">
        <v>74</v>
      </c>
      <c r="BS30" s="17" t="s">
        <v>75</v>
      </c>
      <c r="BT30" s="17" t="s">
        <v>76</v>
      </c>
      <c r="BU30" s="17" t="s">
        <v>77</v>
      </c>
      <c r="BV30" s="17" t="s">
        <v>78</v>
      </c>
      <c r="BW30" s="17" t="s">
        <v>79</v>
      </c>
      <c r="BX30" s="17" t="s">
        <v>80</v>
      </c>
      <c r="BY30" s="17" t="s">
        <v>81</v>
      </c>
      <c r="BZ30" s="17" t="s">
        <v>82</v>
      </c>
      <c r="CA30" s="17" t="s">
        <v>83</v>
      </c>
      <c r="CB30" s="17" t="s">
        <v>84</v>
      </c>
      <c r="CC30" s="17" t="s">
        <v>85</v>
      </c>
      <c r="CD30" s="17" t="s">
        <v>86</v>
      </c>
      <c r="CE30" s="17" t="s">
        <v>87</v>
      </c>
      <c r="CF30" s="17" t="s">
        <v>88</v>
      </c>
      <c r="CG30" s="17" t="s">
        <v>89</v>
      </c>
      <c r="CH30" s="17" t="s">
        <v>90</v>
      </c>
      <c r="CI30" s="17" t="s">
        <v>91</v>
      </c>
      <c r="CJ30" s="17" t="s">
        <v>92</v>
      </c>
      <c r="CK30" s="17" t="s">
        <v>93</v>
      </c>
      <c r="CL30" s="17" t="s">
        <v>94</v>
      </c>
      <c r="CM30" s="17" t="s">
        <v>95</v>
      </c>
      <c r="CN30" s="17" t="s">
        <v>96</v>
      </c>
      <c r="CO30" s="17" t="s">
        <v>97</v>
      </c>
      <c r="CP30" s="18" t="s">
        <v>98</v>
      </c>
    </row>
    <row r="31" spans="2:94" ht="18" x14ac:dyDescent="0.2">
      <c r="B31" s="155" t="s">
        <v>99</v>
      </c>
      <c r="C31" s="19" t="s">
        <v>142</v>
      </c>
      <c r="D31" s="19" t="s">
        <v>143</v>
      </c>
      <c r="E31" s="19" t="s">
        <v>100</v>
      </c>
      <c r="F31" s="20"/>
      <c r="G31" s="21">
        <v>37</v>
      </c>
      <c r="H31" s="22" t="s">
        <v>101</v>
      </c>
      <c r="I31" s="23"/>
      <c r="J31" s="24"/>
      <c r="K31" s="24"/>
      <c r="L31" s="24"/>
      <c r="M31" s="24"/>
      <c r="N31" s="25"/>
      <c r="O31" s="25"/>
      <c r="P31" s="26"/>
      <c r="Q31" s="26"/>
      <c r="R31" s="26"/>
      <c r="S31" s="26"/>
      <c r="T31" s="26"/>
      <c r="U31" s="26"/>
      <c r="V31" s="26"/>
      <c r="W31" s="26"/>
      <c r="X31" s="26"/>
      <c r="Y31" s="66"/>
      <c r="Z31" s="66"/>
      <c r="AA31" s="66"/>
      <c r="AB31" s="66"/>
      <c r="AC31" s="66"/>
      <c r="AD31" s="66">
        <f t="shared" ref="AD31:AG31" si="19">67727/5</f>
        <v>13545.4</v>
      </c>
      <c r="AE31" s="66">
        <f t="shared" si="19"/>
        <v>13545.4</v>
      </c>
      <c r="AF31" s="66">
        <f t="shared" si="19"/>
        <v>13545.4</v>
      </c>
      <c r="AG31" s="66">
        <f t="shared" si="19"/>
        <v>13545.4</v>
      </c>
      <c r="AH31" s="66">
        <f>67727/5</f>
        <v>13545.4</v>
      </c>
      <c r="AI31" s="6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7"/>
    </row>
    <row r="32" spans="2:94" ht="15" x14ac:dyDescent="0.2">
      <c r="B32" s="156"/>
      <c r="C32" s="28" t="s">
        <v>142</v>
      </c>
      <c r="D32" s="28" t="s">
        <v>143</v>
      </c>
      <c r="E32" s="28" t="s">
        <v>102</v>
      </c>
      <c r="F32" s="29"/>
      <c r="G32" s="29"/>
      <c r="H32" s="30" t="s">
        <v>103</v>
      </c>
      <c r="I32" s="31"/>
      <c r="J32" s="32"/>
      <c r="K32" s="32"/>
      <c r="L32" s="32"/>
      <c r="M32" s="32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>
        <v>4483</v>
      </c>
      <c r="AJ32" s="33">
        <v>4483</v>
      </c>
      <c r="AK32" s="33">
        <v>4483</v>
      </c>
      <c r="AL32" s="33">
        <v>4483</v>
      </c>
      <c r="AM32" s="33">
        <v>4483</v>
      </c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4"/>
    </row>
    <row r="33" spans="2:94" ht="15" x14ac:dyDescent="0.2">
      <c r="B33" s="156"/>
      <c r="C33" s="28" t="s">
        <v>142</v>
      </c>
      <c r="D33" s="28" t="s">
        <v>143</v>
      </c>
      <c r="E33" s="28" t="s">
        <v>104</v>
      </c>
      <c r="F33" s="29"/>
      <c r="G33" s="29"/>
      <c r="H33" s="30" t="s">
        <v>103</v>
      </c>
      <c r="I33" s="31"/>
      <c r="J33" s="32"/>
      <c r="K33" s="32"/>
      <c r="L33" s="32"/>
      <c r="M33" s="32"/>
      <c r="N33" s="35">
        <f>+N47</f>
        <v>0</v>
      </c>
      <c r="O33" s="35">
        <f t="shared" ref="O33:BK33" si="20">+O47</f>
        <v>0</v>
      </c>
      <c r="P33" s="35">
        <f t="shared" si="20"/>
        <v>0</v>
      </c>
      <c r="Q33" s="35">
        <f t="shared" si="20"/>
        <v>0</v>
      </c>
      <c r="R33" s="35">
        <f t="shared" si="20"/>
        <v>0</v>
      </c>
      <c r="S33" s="35">
        <f t="shared" si="20"/>
        <v>0</v>
      </c>
      <c r="T33" s="35">
        <f t="shared" si="20"/>
        <v>0</v>
      </c>
      <c r="U33" s="35">
        <f t="shared" si="20"/>
        <v>0</v>
      </c>
      <c r="V33" s="35">
        <f t="shared" si="20"/>
        <v>0</v>
      </c>
      <c r="W33" s="35">
        <f t="shared" si="20"/>
        <v>0</v>
      </c>
      <c r="X33" s="35">
        <f t="shared" si="20"/>
        <v>0</v>
      </c>
      <c r="Y33" s="35">
        <f t="shared" si="20"/>
        <v>0</v>
      </c>
      <c r="Z33" s="35">
        <f t="shared" si="20"/>
        <v>0</v>
      </c>
      <c r="AA33" s="35">
        <f t="shared" si="20"/>
        <v>0</v>
      </c>
      <c r="AB33" s="35">
        <f t="shared" si="20"/>
        <v>0</v>
      </c>
      <c r="AC33" s="35">
        <f t="shared" si="20"/>
        <v>0</v>
      </c>
      <c r="AD33" s="35">
        <f t="shared" si="20"/>
        <v>782.99733837837834</v>
      </c>
      <c r="AE33" s="35">
        <f t="shared" si="20"/>
        <v>1554.5726097297297</v>
      </c>
      <c r="AF33" s="35">
        <f t="shared" si="20"/>
        <v>2314.7258140540534</v>
      </c>
      <c r="AG33" s="35">
        <f t="shared" si="20"/>
        <v>3063.4569513513507</v>
      </c>
      <c r="AH33" s="35">
        <f t="shared" si="20"/>
        <v>3800.7660216216213</v>
      </c>
      <c r="AI33" s="35">
        <f t="shared" si="20"/>
        <v>3743.655686486486</v>
      </c>
      <c r="AJ33" s="35">
        <f t="shared" si="20"/>
        <v>3686.5453513513512</v>
      </c>
      <c r="AK33" s="35">
        <f t="shared" si="20"/>
        <v>3629.4350162162154</v>
      </c>
      <c r="AL33" s="35">
        <f t="shared" si="20"/>
        <v>3572.3246810810806</v>
      </c>
      <c r="AM33" s="35">
        <f t="shared" si="20"/>
        <v>3515.2143459459453</v>
      </c>
      <c r="AN33" s="35">
        <f t="shared" si="20"/>
        <v>3458.1040108108105</v>
      </c>
      <c r="AO33" s="35">
        <f t="shared" si="20"/>
        <v>3400.9936756756751</v>
      </c>
      <c r="AP33" s="35">
        <f t="shared" si="20"/>
        <v>3343.8833405405403</v>
      </c>
      <c r="AQ33" s="35">
        <f t="shared" si="20"/>
        <v>3286.7730054054045</v>
      </c>
      <c r="AR33" s="35">
        <f t="shared" si="20"/>
        <v>3229.6626702702697</v>
      </c>
      <c r="AS33" s="35">
        <f t="shared" si="20"/>
        <v>3172.5523351351344</v>
      </c>
      <c r="AT33" s="35">
        <f t="shared" si="20"/>
        <v>3115.4419999999996</v>
      </c>
      <c r="AU33" s="35">
        <f t="shared" si="20"/>
        <v>3058.3316648648643</v>
      </c>
      <c r="AV33" s="35">
        <f t="shared" si="20"/>
        <v>3001.2213297297294</v>
      </c>
      <c r="AW33" s="35">
        <f t="shared" si="20"/>
        <v>2944.1109945945936</v>
      </c>
      <c r="AX33" s="35">
        <f t="shared" si="20"/>
        <v>2887.0006594594588</v>
      </c>
      <c r="AY33" s="35">
        <f t="shared" si="20"/>
        <v>2829.8903243243235</v>
      </c>
      <c r="AZ33" s="35">
        <f t="shared" si="20"/>
        <v>2772.7799891891882</v>
      </c>
      <c r="BA33" s="35">
        <f t="shared" si="20"/>
        <v>2715.6696540540534</v>
      </c>
      <c r="BB33" s="35">
        <f t="shared" si="20"/>
        <v>2658.5593189189181</v>
      </c>
      <c r="BC33" s="35">
        <f t="shared" si="20"/>
        <v>2601.4489837837828</v>
      </c>
      <c r="BD33" s="35">
        <f t="shared" si="20"/>
        <v>2544.3386486486479</v>
      </c>
      <c r="BE33" s="35">
        <f t="shared" si="20"/>
        <v>2487.2283135135126</v>
      </c>
      <c r="BF33" s="35">
        <f t="shared" si="20"/>
        <v>2430.1179783783773</v>
      </c>
      <c r="BG33" s="35">
        <f t="shared" si="20"/>
        <v>2373.0076432432425</v>
      </c>
      <c r="BH33" s="35">
        <f t="shared" si="20"/>
        <v>2315.8973081081072</v>
      </c>
      <c r="BI33" s="35">
        <f t="shared" si="20"/>
        <v>2258.7869729729719</v>
      </c>
      <c r="BJ33" s="35">
        <f t="shared" si="20"/>
        <v>2201.676637837837</v>
      </c>
      <c r="BK33" s="35">
        <f t="shared" si="20"/>
        <v>2144.5663027027017</v>
      </c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</row>
    <row r="34" spans="2:94" ht="18" x14ac:dyDescent="0.25">
      <c r="B34" s="156"/>
      <c r="C34" s="28" t="s">
        <v>142</v>
      </c>
      <c r="D34" s="28" t="s">
        <v>143</v>
      </c>
      <c r="E34" s="28" t="s">
        <v>105</v>
      </c>
      <c r="F34" s="36">
        <v>3.5000000000000003E-2</v>
      </c>
      <c r="G34" s="29"/>
      <c r="H34" s="30" t="s">
        <v>103</v>
      </c>
      <c r="I34" s="31"/>
      <c r="J34" s="32"/>
      <c r="K34" s="32"/>
      <c r="L34" s="32"/>
      <c r="M34" s="32"/>
      <c r="N34" s="37">
        <f>+$F34</f>
        <v>3.5000000000000003E-2</v>
      </c>
      <c r="O34" s="38">
        <f>N34</f>
        <v>3.5000000000000003E-2</v>
      </c>
      <c r="P34" s="38">
        <f t="shared" ref="P34" si="21">O34</f>
        <v>3.5000000000000003E-2</v>
      </c>
      <c r="Q34" s="38">
        <f t="shared" ref="Q34" si="22">P34</f>
        <v>3.5000000000000003E-2</v>
      </c>
      <c r="R34" s="38">
        <f t="shared" ref="R34" si="23">Q34</f>
        <v>3.5000000000000003E-2</v>
      </c>
      <c r="S34" s="38">
        <f t="shared" ref="S34" si="24">R34</f>
        <v>3.5000000000000003E-2</v>
      </c>
      <c r="T34" s="38">
        <f t="shared" ref="T34" si="25">S34</f>
        <v>3.5000000000000003E-2</v>
      </c>
      <c r="U34" s="38">
        <f t="shared" ref="U34" si="26">T34</f>
        <v>3.5000000000000003E-2</v>
      </c>
      <c r="V34" s="38">
        <f t="shared" ref="V34" si="27">U34</f>
        <v>3.5000000000000003E-2</v>
      </c>
      <c r="W34" s="38">
        <f t="shared" ref="W34" si="28">V34</f>
        <v>3.5000000000000003E-2</v>
      </c>
      <c r="X34" s="38">
        <f t="shared" ref="X34" si="29">W34</f>
        <v>3.5000000000000003E-2</v>
      </c>
      <c r="Y34" s="38">
        <f t="shared" ref="Y34" si="30">X34</f>
        <v>3.5000000000000003E-2</v>
      </c>
      <c r="Z34" s="38">
        <f t="shared" ref="Z34" si="31">Y34</f>
        <v>3.5000000000000003E-2</v>
      </c>
      <c r="AA34" s="38">
        <f t="shared" ref="AA34" si="32">Z34</f>
        <v>3.5000000000000003E-2</v>
      </c>
      <c r="AB34" s="38">
        <f t="shared" ref="AB34" si="33">AA34</f>
        <v>3.5000000000000003E-2</v>
      </c>
      <c r="AC34" s="38">
        <f t="shared" ref="AC34" si="34">AB34</f>
        <v>3.5000000000000003E-2</v>
      </c>
      <c r="AD34" s="38">
        <f t="shared" ref="AD34" si="35">AC34</f>
        <v>3.5000000000000003E-2</v>
      </c>
      <c r="AE34" s="38">
        <f t="shared" ref="AE34" si="36">AD34</f>
        <v>3.5000000000000003E-2</v>
      </c>
      <c r="AF34" s="38">
        <f t="shared" ref="AF34" si="37">AE34</f>
        <v>3.5000000000000003E-2</v>
      </c>
      <c r="AG34" s="38">
        <f t="shared" ref="AG34" si="38">AF34</f>
        <v>3.5000000000000003E-2</v>
      </c>
      <c r="AH34" s="38">
        <f t="shared" ref="AH34" si="39">AG34</f>
        <v>3.5000000000000003E-2</v>
      </c>
      <c r="AI34" s="38">
        <f t="shared" ref="AI34" si="40">AH34</f>
        <v>3.5000000000000003E-2</v>
      </c>
      <c r="AJ34" s="38">
        <f t="shared" ref="AJ34" si="41">AI34</f>
        <v>3.5000000000000003E-2</v>
      </c>
      <c r="AK34" s="38">
        <f t="shared" ref="AK34" si="42">AJ34</f>
        <v>3.5000000000000003E-2</v>
      </c>
      <c r="AL34" s="38">
        <f t="shared" ref="AL34" si="43">AK34</f>
        <v>3.5000000000000003E-2</v>
      </c>
      <c r="AM34" s="38">
        <f t="shared" ref="AM34" si="44">AL34</f>
        <v>3.5000000000000003E-2</v>
      </c>
      <c r="AN34" s="38">
        <f t="shared" ref="AN34" si="45">AM34</f>
        <v>3.5000000000000003E-2</v>
      </c>
      <c r="AO34" s="38">
        <f t="shared" ref="AO34" si="46">AN34</f>
        <v>3.5000000000000003E-2</v>
      </c>
      <c r="AP34" s="38">
        <f t="shared" ref="AP34" si="47">AO34</f>
        <v>3.5000000000000003E-2</v>
      </c>
      <c r="AQ34" s="38">
        <f t="shared" ref="AQ34" si="48">AP34</f>
        <v>3.5000000000000003E-2</v>
      </c>
      <c r="AR34" s="38">
        <f t="shared" ref="AR34" si="49">AQ34</f>
        <v>3.5000000000000003E-2</v>
      </c>
      <c r="AS34" s="37">
        <v>0.03</v>
      </c>
      <c r="AT34" s="38">
        <f>+AS34</f>
        <v>0.03</v>
      </c>
      <c r="AU34" s="38">
        <f t="shared" ref="AU34" si="50">+AT34</f>
        <v>0.03</v>
      </c>
      <c r="AV34" s="38">
        <f t="shared" ref="AV34" si="51">+AU34</f>
        <v>0.03</v>
      </c>
      <c r="AW34" s="38">
        <f t="shared" ref="AW34" si="52">+AV34</f>
        <v>0.03</v>
      </c>
      <c r="AX34" s="38">
        <f t="shared" ref="AX34" si="53">+AW34</f>
        <v>0.03</v>
      </c>
      <c r="AY34" s="38">
        <f t="shared" ref="AY34" si="54">+AX34</f>
        <v>0.03</v>
      </c>
      <c r="AZ34" s="38">
        <f t="shared" ref="AZ34" si="55">+AY34</f>
        <v>0.03</v>
      </c>
      <c r="BA34" s="38">
        <f t="shared" ref="BA34" si="56">+AZ34</f>
        <v>0.03</v>
      </c>
      <c r="BB34" s="38">
        <f t="shared" ref="BB34" si="57">+BA34</f>
        <v>0.03</v>
      </c>
      <c r="BC34" s="38">
        <f t="shared" ref="BC34" si="58">+BB34</f>
        <v>0.03</v>
      </c>
      <c r="BD34" s="38">
        <f t="shared" ref="BD34" si="59">+BC34</f>
        <v>0.03</v>
      </c>
      <c r="BE34" s="38">
        <f t="shared" ref="BE34" si="60">+BD34</f>
        <v>0.03</v>
      </c>
      <c r="BF34" s="38">
        <f t="shared" ref="BF34" si="61">+BE34</f>
        <v>0.03</v>
      </c>
      <c r="BG34" s="38">
        <f t="shared" ref="BG34" si="62">+BF34</f>
        <v>0.03</v>
      </c>
      <c r="BH34" s="38">
        <f t="shared" ref="BH34" si="63">+BG34</f>
        <v>0.03</v>
      </c>
      <c r="BI34" s="38">
        <f t="shared" ref="BI34" si="64">+BH34</f>
        <v>0.03</v>
      </c>
      <c r="BJ34" s="38">
        <f t="shared" ref="BJ34" si="65">+BI34</f>
        <v>0.03</v>
      </c>
      <c r="BK34" s="38">
        <f t="shared" ref="BK34" si="66">+BJ34</f>
        <v>0.03</v>
      </c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7"/>
      <c r="CM34" s="38"/>
      <c r="CN34" s="38"/>
      <c r="CO34" s="38"/>
      <c r="CP34" s="38"/>
    </row>
    <row r="35" spans="2:94" ht="15" x14ac:dyDescent="0.2">
      <c r="B35" s="156"/>
      <c r="C35" s="28" t="s">
        <v>142</v>
      </c>
      <c r="D35" s="28" t="s">
        <v>143</v>
      </c>
      <c r="E35" s="28" t="s">
        <v>106</v>
      </c>
      <c r="F35" s="29"/>
      <c r="G35" s="29"/>
      <c r="H35" s="30" t="s">
        <v>103</v>
      </c>
      <c r="I35" s="31"/>
      <c r="J35" s="32"/>
      <c r="K35" s="32"/>
      <c r="L35" s="32"/>
      <c r="M35" s="32"/>
      <c r="N35" s="39">
        <f>1/(1+N34)</f>
        <v>0.96618357487922713</v>
      </c>
      <c r="O35" s="39">
        <f>1/(1+O34)*N35</f>
        <v>0.93351070036640305</v>
      </c>
      <c r="P35" s="39">
        <f t="shared" ref="P35" si="67">1/(1+P34)*O35</f>
        <v>0.90194270566802237</v>
      </c>
      <c r="Q35" s="39">
        <f t="shared" ref="Q35" si="68">1/(1+Q34)*P35</f>
        <v>0.87144222769857238</v>
      </c>
      <c r="R35" s="39">
        <f t="shared" ref="R35" si="69">1/(1+R34)*Q35</f>
        <v>0.84197316685852408</v>
      </c>
      <c r="S35" s="39">
        <f t="shared" ref="S35" si="70">1/(1+S34)*R35</f>
        <v>0.81350064430775282</v>
      </c>
      <c r="T35" s="39">
        <f t="shared" ref="T35" si="71">1/(1+T34)*S35</f>
        <v>0.78599096068381924</v>
      </c>
      <c r="U35" s="39">
        <f t="shared" ref="U35" si="72">1/(1+U34)*T35</f>
        <v>0.75941155621625056</v>
      </c>
      <c r="V35" s="39">
        <f t="shared" ref="V35" si="73">1/(1+V34)*U35</f>
        <v>0.73373097218961414</v>
      </c>
      <c r="W35" s="39">
        <f t="shared" ref="W35" si="74">1/(1+W34)*V35</f>
        <v>0.70891881370977217</v>
      </c>
      <c r="X35" s="39">
        <f t="shared" ref="X35" si="75">1/(1+X34)*W35</f>
        <v>0.68494571372924851</v>
      </c>
      <c r="Y35" s="39">
        <f t="shared" ref="Y35" si="76">1/(1+Y34)*X35</f>
        <v>0.66178329828912907</v>
      </c>
      <c r="Z35" s="39">
        <f t="shared" ref="Z35" si="77">1/(1+Z34)*Y35</f>
        <v>0.63940415293635666</v>
      </c>
      <c r="AA35" s="39">
        <f t="shared" ref="AA35" si="78">1/(1+AA34)*Z35</f>
        <v>0.61778179027667313</v>
      </c>
      <c r="AB35" s="39">
        <f t="shared" ref="AB35" si="79">1/(1+AB34)*AA35</f>
        <v>0.59689061862480497</v>
      </c>
      <c r="AC35" s="39">
        <f t="shared" ref="AC35" si="80">1/(1+AC34)*AB35</f>
        <v>0.57670591171478747</v>
      </c>
      <c r="AD35" s="39">
        <f t="shared" ref="AD35" si="81">1/(1+AD34)*AC35</f>
        <v>0.55720377943457733</v>
      </c>
      <c r="AE35" s="39">
        <f t="shared" ref="AE35" si="82">1/(1+AE34)*AD35</f>
        <v>0.53836113955031628</v>
      </c>
      <c r="AF35" s="39">
        <f t="shared" ref="AF35" si="83">1/(1+AF34)*AE35</f>
        <v>0.520155690386779</v>
      </c>
      <c r="AG35" s="39">
        <f t="shared" ref="AG35" si="84">1/(1+AG34)*AF35</f>
        <v>0.50256588443167061</v>
      </c>
      <c r="AH35" s="39">
        <f t="shared" ref="AH35" si="85">1/(1+AH34)*AG35</f>
        <v>0.48557090283253201</v>
      </c>
      <c r="AI35" s="39">
        <f t="shared" ref="AI35" si="86">1/(1+AI34)*AH35</f>
        <v>0.46915063075606961</v>
      </c>
      <c r="AJ35" s="39">
        <f t="shared" ref="AJ35" si="87">1/(1+AJ34)*AI35</f>
        <v>0.45328563358074364</v>
      </c>
      <c r="AK35" s="39">
        <f t="shared" ref="AK35" si="88">1/(1+AK34)*AJ35</f>
        <v>0.43795713389443836</v>
      </c>
      <c r="AL35" s="39">
        <f t="shared" ref="AL35" si="89">1/(1+AL34)*AK35</f>
        <v>0.42314698926998878</v>
      </c>
      <c r="AM35" s="39">
        <f t="shared" ref="AM35" si="90">1/(1+AM34)*AL35</f>
        <v>0.40883767079225974</v>
      </c>
      <c r="AN35" s="39">
        <f t="shared" ref="AN35" si="91">1/(1+AN34)*AM35</f>
        <v>0.39501224231136212</v>
      </c>
      <c r="AO35" s="39">
        <f t="shared" ref="AO35" si="92">1/(1+AO34)*AN35</f>
        <v>0.38165434039745133</v>
      </c>
      <c r="AP35" s="39">
        <f t="shared" ref="AP35" si="93">1/(1+AP34)*AO35</f>
        <v>0.36874815497338298</v>
      </c>
      <c r="AQ35" s="39">
        <f t="shared" ref="AQ35" si="94">1/(1+AQ34)*AP35</f>
        <v>0.35627841060230242</v>
      </c>
      <c r="AR35" s="39">
        <f t="shared" ref="AR35" si="95">1/(1+AR34)*AQ35</f>
        <v>0.34423034840802169</v>
      </c>
      <c r="AS35" s="39">
        <f t="shared" ref="AS35" si="96">1/(1+AS34)*AR35</f>
        <v>0.33420422175536085</v>
      </c>
      <c r="AT35" s="39">
        <f t="shared" ref="AT35" si="97">1/(1+AT34)*AS35</f>
        <v>0.32447011820908822</v>
      </c>
      <c r="AU35" s="39">
        <f t="shared" ref="AU35" si="98">1/(1+AU34)*AT35</f>
        <v>0.31501953224183321</v>
      </c>
      <c r="AV35" s="39">
        <f t="shared" ref="AV35" si="99">1/(1+AV34)*AU35</f>
        <v>0.30584420606003226</v>
      </c>
      <c r="AW35" s="39">
        <f t="shared" ref="AW35" si="100">1/(1+AW34)*AV35</f>
        <v>0.29693612238838085</v>
      </c>
      <c r="AX35" s="39">
        <f t="shared" ref="AX35" si="101">1/(1+AX34)*AW35</f>
        <v>0.28828749746444743</v>
      </c>
      <c r="AY35" s="39">
        <f t="shared" ref="AY35" si="102">1/(1+AY34)*AX35</f>
        <v>0.27989077423732761</v>
      </c>
      <c r="AZ35" s="39">
        <f t="shared" ref="AZ35" si="103">1/(1+AZ34)*AY35</f>
        <v>0.27173861576439573</v>
      </c>
      <c r="BA35" s="39">
        <f t="shared" ref="BA35" si="104">1/(1+BA34)*AZ35</f>
        <v>0.2638238988003842</v>
      </c>
      <c r="BB35" s="39">
        <f t="shared" ref="BB35" si="105">1/(1+BB34)*BA35</f>
        <v>0.25613970757318855</v>
      </c>
      <c r="BC35" s="39">
        <f t="shared" ref="BC35" si="106">1/(1+BC34)*BB35</f>
        <v>0.24867932774095974</v>
      </c>
      <c r="BD35" s="39">
        <f t="shared" ref="BD35" si="107">1/(1+BD34)*BC35</f>
        <v>0.24143624052520363</v>
      </c>
      <c r="BE35" s="39">
        <f t="shared" ref="BE35" si="108">1/(1+BE34)*BD35</f>
        <v>0.2344041170147608</v>
      </c>
      <c r="BF35" s="39">
        <f t="shared" ref="BF35" si="109">1/(1+BF34)*BE35</f>
        <v>0.2275768126356901</v>
      </c>
      <c r="BG35" s="39">
        <f t="shared" ref="BG35" si="110">1/(1+BG34)*BF35</f>
        <v>0.22094836178222341</v>
      </c>
      <c r="BH35" s="39">
        <f t="shared" ref="BH35" si="111">1/(1+BH34)*BG35</f>
        <v>0.2145129726041004</v>
      </c>
      <c r="BI35" s="39">
        <f t="shared" ref="BI35" si="112">1/(1+BI34)*BH35</f>
        <v>0.20826502194572855</v>
      </c>
      <c r="BJ35" s="39">
        <f t="shared" ref="BJ35" si="113">1/(1+BJ34)*BI35</f>
        <v>0.20219905043274616</v>
      </c>
      <c r="BK35" s="39">
        <f t="shared" ref="BK35" si="114">1/(1+BK34)*BJ35</f>
        <v>0.19630975770169531</v>
      </c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</row>
    <row r="36" spans="2:94" ht="15" x14ac:dyDescent="0.2">
      <c r="B36" s="156"/>
      <c r="C36" s="28" t="s">
        <v>142</v>
      </c>
      <c r="D36" s="28" t="s">
        <v>143</v>
      </c>
      <c r="E36" s="28" t="s">
        <v>107</v>
      </c>
      <c r="F36" s="28" t="s">
        <v>108</v>
      </c>
      <c r="G36" s="28"/>
      <c r="H36" s="28" t="s">
        <v>109</v>
      </c>
      <c r="I36" s="31"/>
      <c r="J36" s="32"/>
      <c r="K36" s="32"/>
      <c r="L36" s="32"/>
      <c r="M36" s="32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68"/>
      <c r="Z36" s="68"/>
      <c r="AA36" s="68"/>
      <c r="AB36" s="68"/>
      <c r="AC36" s="68"/>
      <c r="AD36" s="78">
        <f>11869/5</f>
        <v>2373.8000000000002</v>
      </c>
      <c r="AE36" s="78">
        <f>11869/5</f>
        <v>2373.8000000000002</v>
      </c>
      <c r="AF36" s="78">
        <f>11869/5</f>
        <v>2373.8000000000002</v>
      </c>
      <c r="AG36" s="78">
        <f>11869/5</f>
        <v>2373.8000000000002</v>
      </c>
      <c r="AH36" s="78">
        <f>11869/5</f>
        <v>2373.8000000000002</v>
      </c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4"/>
    </row>
    <row r="37" spans="2:94" ht="15" x14ac:dyDescent="0.2">
      <c r="B37" s="156"/>
      <c r="C37" s="30" t="s">
        <v>142</v>
      </c>
      <c r="D37" s="30" t="s">
        <v>143</v>
      </c>
      <c r="E37" s="30" t="s">
        <v>107</v>
      </c>
      <c r="F37" s="28" t="s">
        <v>110</v>
      </c>
      <c r="G37" s="28"/>
      <c r="H37" s="40" t="s">
        <v>109</v>
      </c>
      <c r="I37" s="41"/>
      <c r="J37" s="32"/>
      <c r="K37" s="32"/>
      <c r="L37" s="32"/>
      <c r="M37" s="32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68"/>
      <c r="Z37" s="68"/>
      <c r="AA37" s="68"/>
      <c r="AB37" s="68"/>
      <c r="AC37" s="68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4"/>
    </row>
    <row r="38" spans="2:94" s="42" customFormat="1" ht="29.25" thickBot="1" x14ac:dyDescent="0.25">
      <c r="B38" s="156"/>
      <c r="C38" s="44" t="s">
        <v>142</v>
      </c>
      <c r="D38" s="44" t="s">
        <v>143</v>
      </c>
      <c r="E38" s="44" t="s">
        <v>111</v>
      </c>
      <c r="F38" s="43"/>
      <c r="G38" s="43"/>
      <c r="H38" s="43" t="s">
        <v>101</v>
      </c>
      <c r="I38" s="45"/>
      <c r="J38" s="46"/>
      <c r="K38" s="46"/>
      <c r="L38" s="46"/>
      <c r="M38" s="46"/>
      <c r="N38" s="47" t="str">
        <f t="shared" ref="N38:BY38" si="115">IF((N32+N33)*N35&lt;&gt;0,(N32+N33)*N35,"")</f>
        <v/>
      </c>
      <c r="O38" s="47" t="str">
        <f t="shared" si="115"/>
        <v/>
      </c>
      <c r="P38" s="47" t="str">
        <f t="shared" si="115"/>
        <v/>
      </c>
      <c r="Q38" s="47" t="str">
        <f t="shared" si="115"/>
        <v/>
      </c>
      <c r="R38" s="47" t="str">
        <f t="shared" si="115"/>
        <v/>
      </c>
      <c r="S38" s="47" t="str">
        <f t="shared" si="115"/>
        <v/>
      </c>
      <c r="T38" s="47" t="str">
        <f t="shared" si="115"/>
        <v/>
      </c>
      <c r="U38" s="47" t="str">
        <f t="shared" si="115"/>
        <v/>
      </c>
      <c r="V38" s="47" t="str">
        <f t="shared" si="115"/>
        <v/>
      </c>
      <c r="W38" s="47" t="str">
        <f t="shared" si="115"/>
        <v/>
      </c>
      <c r="X38" s="47" t="str">
        <f t="shared" si="115"/>
        <v/>
      </c>
      <c r="Y38" s="47" t="str">
        <f t="shared" si="115"/>
        <v/>
      </c>
      <c r="Z38" s="47" t="str">
        <f t="shared" si="115"/>
        <v/>
      </c>
      <c r="AA38" s="47" t="str">
        <f t="shared" si="115"/>
        <v/>
      </c>
      <c r="AB38" s="47" t="str">
        <f t="shared" si="115"/>
        <v/>
      </c>
      <c r="AC38" s="47" t="str">
        <f t="shared" si="115"/>
        <v/>
      </c>
      <c r="AD38" s="47">
        <f t="shared" si="115"/>
        <v>436.28907623164702</v>
      </c>
      <c r="AE38" s="47">
        <f t="shared" si="115"/>
        <v>836.92148168780636</v>
      </c>
      <c r="AF38" s="47">
        <f t="shared" si="115"/>
        <v>1204.0178038653853</v>
      </c>
      <c r="AG38" s="47">
        <f t="shared" si="115"/>
        <v>1539.5889521742408</v>
      </c>
      <c r="AH38" s="47">
        <f t="shared" si="115"/>
        <v>1845.5413885740215</v>
      </c>
      <c r="AI38" s="47">
        <f t="shared" si="115"/>
        <v>3859.5407043281421</v>
      </c>
      <c r="AJ38" s="47">
        <f t="shared" si="115"/>
        <v>3703.1375406539159</v>
      </c>
      <c r="AK38" s="47">
        <f t="shared" si="115"/>
        <v>3552.8987886069353</v>
      </c>
      <c r="AL38" s="47">
        <f t="shared" si="115"/>
        <v>3408.586386391692</v>
      </c>
      <c r="AM38" s="47">
        <f t="shared" si="115"/>
        <v>3269.9713236937778</v>
      </c>
      <c r="AN38" s="47">
        <f t="shared" si="115"/>
        <v>1365.9934194562932</v>
      </c>
      <c r="AO38" s="47">
        <f t="shared" si="115"/>
        <v>1298.0039979859034</v>
      </c>
      <c r="AP38" s="47">
        <f t="shared" si="115"/>
        <v>1233.0508122705567</v>
      </c>
      <c r="AQ38" s="47">
        <f t="shared" si="115"/>
        <v>1171.0062623763902</v>
      </c>
      <c r="AR38" s="47">
        <f t="shared" si="115"/>
        <v>1111.7479062275165</v>
      </c>
      <c r="AS38" s="47">
        <f t="shared" si="115"/>
        <v>1060.2803841419905</v>
      </c>
      <c r="AT38" s="47">
        <f t="shared" si="115"/>
        <v>1010.8678340135581</v>
      </c>
      <c r="AU38" s="47">
        <f t="shared" si="115"/>
        <v>963.43421050611653</v>
      </c>
      <c r="AV38" s="47">
        <f t="shared" si="115"/>
        <v>917.90615480162342</v>
      </c>
      <c r="AW38" s="47">
        <f t="shared" si="115"/>
        <v>874.21290261591798</v>
      </c>
      <c r="AX38" s="47">
        <f t="shared" si="115"/>
        <v>832.28619529377681</v>
      </c>
      <c r="AY38" s="47">
        <f t="shared" si="115"/>
        <v>792.060193881857</v>
      </c>
      <c r="AZ38" s="47">
        <f t="shared" si="115"/>
        <v>753.4713960814862</v>
      </c>
      <c r="BA38" s="47">
        <f t="shared" si="115"/>
        <v>716.45855598643095</v>
      </c>
      <c r="BB38" s="47">
        <f t="shared" si="115"/>
        <v>680.96260651386694</v>
      </c>
      <c r="BC38" s="47">
        <f t="shared" si="115"/>
        <v>646.92658443975392</v>
      </c>
      <c r="BD38" s="47">
        <f t="shared" si="115"/>
        <v>614.29555795270653</v>
      </c>
      <c r="BE38" s="47">
        <f t="shared" si="115"/>
        <v>583.01655664324755</v>
      </c>
      <c r="BF38" s="47">
        <f t="shared" si="115"/>
        <v>553.03850384803798</v>
      </c>
      <c r="BG38" s="47">
        <f t="shared" si="115"/>
        <v>524.31215127128928</v>
      </c>
      <c r="BH38" s="47">
        <f t="shared" si="115"/>
        <v>496.79001580810427</v>
      </c>
      <c r="BI38" s="47">
        <f t="shared" si="115"/>
        <v>470.42631849694175</v>
      </c>
      <c r="BJ38" s="47">
        <f t="shared" si="115"/>
        <v>445.17692553077183</v>
      </c>
      <c r="BK38" s="47">
        <f t="shared" si="115"/>
        <v>420.99929125878793</v>
      </c>
      <c r="BL38" s="47" t="str">
        <f t="shared" si="115"/>
        <v/>
      </c>
      <c r="BM38" s="47" t="str">
        <f t="shared" si="115"/>
        <v/>
      </c>
      <c r="BN38" s="47" t="str">
        <f t="shared" si="115"/>
        <v/>
      </c>
      <c r="BO38" s="47" t="str">
        <f t="shared" si="115"/>
        <v/>
      </c>
      <c r="BP38" s="47" t="str">
        <f t="shared" si="115"/>
        <v/>
      </c>
      <c r="BQ38" s="47" t="str">
        <f t="shared" si="115"/>
        <v/>
      </c>
      <c r="BR38" s="47" t="str">
        <f t="shared" si="115"/>
        <v/>
      </c>
      <c r="BS38" s="47" t="str">
        <f t="shared" si="115"/>
        <v/>
      </c>
      <c r="BT38" s="47" t="str">
        <f t="shared" si="115"/>
        <v/>
      </c>
      <c r="BU38" s="47" t="str">
        <f t="shared" si="115"/>
        <v/>
      </c>
      <c r="BV38" s="47" t="str">
        <f t="shared" si="115"/>
        <v/>
      </c>
      <c r="BW38" s="47" t="str">
        <f t="shared" si="115"/>
        <v/>
      </c>
      <c r="BX38" s="47" t="str">
        <f t="shared" si="115"/>
        <v/>
      </c>
      <c r="BY38" s="47" t="str">
        <f t="shared" si="115"/>
        <v/>
      </c>
      <c r="BZ38" s="47" t="str">
        <f t="shared" ref="BZ38:CP38" si="116">IF((BZ32+BZ33)*BZ35&lt;&gt;0,(BZ32+BZ33)*BZ35,"")</f>
        <v/>
      </c>
      <c r="CA38" s="47" t="str">
        <f t="shared" si="116"/>
        <v/>
      </c>
      <c r="CB38" s="47" t="str">
        <f t="shared" si="116"/>
        <v/>
      </c>
      <c r="CC38" s="47" t="str">
        <f t="shared" si="116"/>
        <v/>
      </c>
      <c r="CD38" s="47" t="str">
        <f t="shared" si="116"/>
        <v/>
      </c>
      <c r="CE38" s="47" t="str">
        <f t="shared" si="116"/>
        <v/>
      </c>
      <c r="CF38" s="47" t="str">
        <f t="shared" si="116"/>
        <v/>
      </c>
      <c r="CG38" s="47" t="str">
        <f t="shared" si="116"/>
        <v/>
      </c>
      <c r="CH38" s="47" t="str">
        <f t="shared" si="116"/>
        <v/>
      </c>
      <c r="CI38" s="47" t="str">
        <f t="shared" si="116"/>
        <v/>
      </c>
      <c r="CJ38" s="47" t="str">
        <f t="shared" si="116"/>
        <v/>
      </c>
      <c r="CK38" s="47" t="str">
        <f t="shared" si="116"/>
        <v/>
      </c>
      <c r="CL38" s="47" t="str">
        <f t="shared" si="116"/>
        <v/>
      </c>
      <c r="CM38" s="47" t="str">
        <f t="shared" si="116"/>
        <v/>
      </c>
      <c r="CN38" s="47" t="str">
        <f t="shared" si="116"/>
        <v/>
      </c>
      <c r="CO38" s="47" t="str">
        <f t="shared" si="116"/>
        <v/>
      </c>
      <c r="CP38" s="48" t="str">
        <f t="shared" si="116"/>
        <v/>
      </c>
    </row>
    <row r="39" spans="2:94" s="42" customFormat="1" ht="15.75" thickBot="1" x14ac:dyDescent="0.25">
      <c r="B39" s="157"/>
      <c r="C39" s="44" t="s">
        <v>142</v>
      </c>
      <c r="D39" s="44" t="s">
        <v>143</v>
      </c>
      <c r="E39" s="44" t="s">
        <v>112</v>
      </c>
      <c r="F39" s="43"/>
      <c r="G39" s="43"/>
      <c r="H39" s="43" t="s">
        <v>101</v>
      </c>
      <c r="I39" s="158">
        <f>IF(SUM($N$38:$CP$38)&lt;&gt;0,SUM($N$38:$CP$38),"")</f>
        <v>43193.218183610486</v>
      </c>
      <c r="J39" s="159"/>
      <c r="K39" s="159"/>
      <c r="L39" s="159"/>
      <c r="M39" s="160"/>
    </row>
    <row r="40" spans="2:94" s="42" customFormat="1" ht="35.25" customHeight="1" x14ac:dyDescent="0.2">
      <c r="B40" s="49"/>
      <c r="C40" s="50"/>
      <c r="D40" s="50"/>
      <c r="E40" s="51"/>
      <c r="F40" s="50"/>
      <c r="G40" s="50"/>
      <c r="H40" s="50"/>
      <c r="I40" s="52"/>
      <c r="J40" s="53"/>
    </row>
    <row r="41" spans="2:94" ht="15" thickBot="1" x14ac:dyDescent="0.25"/>
    <row r="42" spans="2:94" ht="18" x14ac:dyDescent="0.25">
      <c r="F42" s="54" t="s">
        <v>113</v>
      </c>
      <c r="N42" s="17" t="s">
        <v>18</v>
      </c>
      <c r="O42" s="17" t="s">
        <v>19</v>
      </c>
      <c r="P42" s="17" t="s">
        <v>20</v>
      </c>
      <c r="Q42" s="17" t="s">
        <v>21</v>
      </c>
      <c r="R42" s="17" t="s">
        <v>22</v>
      </c>
      <c r="S42" s="17" t="s">
        <v>23</v>
      </c>
      <c r="T42" s="17" t="s">
        <v>24</v>
      </c>
      <c r="U42" s="17" t="s">
        <v>25</v>
      </c>
      <c r="V42" s="17" t="s">
        <v>26</v>
      </c>
      <c r="W42" s="17" t="s">
        <v>27</v>
      </c>
      <c r="X42" s="17" t="s">
        <v>28</v>
      </c>
      <c r="Y42" s="17" t="s">
        <v>29</v>
      </c>
      <c r="Z42" s="17" t="s">
        <v>30</v>
      </c>
      <c r="AA42" s="17" t="s">
        <v>31</v>
      </c>
      <c r="AB42" s="17" t="s">
        <v>32</v>
      </c>
      <c r="AC42" s="17" t="s">
        <v>33</v>
      </c>
      <c r="AD42" s="17" t="s">
        <v>34</v>
      </c>
      <c r="AE42" s="17" t="s">
        <v>35</v>
      </c>
      <c r="AF42" s="17" t="s">
        <v>36</v>
      </c>
      <c r="AG42" s="17" t="s">
        <v>37</v>
      </c>
      <c r="AH42" s="17" t="s">
        <v>38</v>
      </c>
      <c r="AI42" s="17" t="s">
        <v>39</v>
      </c>
      <c r="AJ42" s="17" t="s">
        <v>40</v>
      </c>
      <c r="AK42" s="17" t="s">
        <v>41</v>
      </c>
      <c r="AL42" s="17" t="s">
        <v>42</v>
      </c>
      <c r="AM42" s="17" t="s">
        <v>43</v>
      </c>
      <c r="AN42" s="17" t="s">
        <v>44</v>
      </c>
      <c r="AO42" s="17" t="s">
        <v>45</v>
      </c>
      <c r="AP42" s="17" t="s">
        <v>46</v>
      </c>
      <c r="AQ42" s="17" t="s">
        <v>47</v>
      </c>
      <c r="AR42" s="17" t="s">
        <v>48</v>
      </c>
      <c r="AS42" s="17" t="s">
        <v>49</v>
      </c>
      <c r="AT42" s="17" t="s">
        <v>50</v>
      </c>
      <c r="AU42" s="17" t="s">
        <v>51</v>
      </c>
      <c r="AV42" s="17" t="s">
        <v>52</v>
      </c>
      <c r="AW42" s="17" t="s">
        <v>53</v>
      </c>
      <c r="AX42" s="17" t="s">
        <v>54</v>
      </c>
      <c r="AY42" s="17" t="s">
        <v>55</v>
      </c>
      <c r="AZ42" s="17" t="s">
        <v>56</v>
      </c>
      <c r="BA42" s="17" t="s">
        <v>57</v>
      </c>
      <c r="BB42" s="17" t="s">
        <v>58</v>
      </c>
      <c r="BC42" s="17" t="s">
        <v>59</v>
      </c>
      <c r="BD42" s="17" t="s">
        <v>60</v>
      </c>
      <c r="BE42" s="17" t="s">
        <v>61</v>
      </c>
      <c r="BF42" s="17" t="s">
        <v>62</v>
      </c>
      <c r="BG42" s="17" t="s">
        <v>63</v>
      </c>
      <c r="BH42" s="17" t="s">
        <v>64</v>
      </c>
      <c r="BI42" s="17" t="s">
        <v>65</v>
      </c>
      <c r="BJ42" s="17" t="s">
        <v>66</v>
      </c>
      <c r="BK42" s="17" t="s">
        <v>67</v>
      </c>
      <c r="BL42" s="17" t="s">
        <v>68</v>
      </c>
      <c r="BM42" s="17" t="s">
        <v>69</v>
      </c>
      <c r="BN42" s="17" t="s">
        <v>70</v>
      </c>
      <c r="BO42" s="17" t="s">
        <v>71</v>
      </c>
      <c r="BP42" s="17" t="s">
        <v>72</v>
      </c>
      <c r="BQ42" s="17" t="s">
        <v>73</v>
      </c>
      <c r="BR42" s="17" t="s">
        <v>74</v>
      </c>
      <c r="BS42" s="17" t="s">
        <v>75</v>
      </c>
      <c r="BT42" s="17" t="s">
        <v>76</v>
      </c>
      <c r="BU42" s="17" t="s">
        <v>77</v>
      </c>
      <c r="BV42" s="17" t="s">
        <v>78</v>
      </c>
      <c r="BW42" s="17" t="s">
        <v>79</v>
      </c>
      <c r="BX42" s="17" t="s">
        <v>80</v>
      </c>
      <c r="BY42" s="17" t="s">
        <v>81</v>
      </c>
      <c r="BZ42" s="17" t="s">
        <v>82</v>
      </c>
      <c r="CA42" s="17" t="s">
        <v>83</v>
      </c>
      <c r="CB42" s="17" t="s">
        <v>84</v>
      </c>
      <c r="CC42" s="17" t="s">
        <v>85</v>
      </c>
      <c r="CD42" s="17" t="s">
        <v>86</v>
      </c>
      <c r="CE42" s="17" t="s">
        <v>87</v>
      </c>
      <c r="CF42" s="17" t="s">
        <v>88</v>
      </c>
      <c r="CG42" s="17" t="s">
        <v>89</v>
      </c>
      <c r="CH42" s="17" t="s">
        <v>90</v>
      </c>
      <c r="CI42" s="17" t="s">
        <v>91</v>
      </c>
      <c r="CJ42" s="17" t="s">
        <v>92</v>
      </c>
      <c r="CK42" s="17" t="s">
        <v>93</v>
      </c>
      <c r="CL42" s="17" t="s">
        <v>94</v>
      </c>
      <c r="CM42" s="17" t="s">
        <v>95</v>
      </c>
      <c r="CN42" s="17" t="s">
        <v>96</v>
      </c>
      <c r="CO42" s="17" t="s">
        <v>97</v>
      </c>
      <c r="CP42" s="18" t="s">
        <v>98</v>
      </c>
    </row>
    <row r="43" spans="2:94" ht="18" x14ac:dyDescent="0.25">
      <c r="F43" s="55" t="s">
        <v>114</v>
      </c>
      <c r="G43" s="56" t="s">
        <v>115</v>
      </c>
      <c r="H43" s="57"/>
      <c r="I43" s="57"/>
      <c r="J43" s="57"/>
      <c r="K43" s="57"/>
      <c r="L43" s="57"/>
      <c r="M43" s="57"/>
      <c r="N43" s="57">
        <f>+N31</f>
        <v>0</v>
      </c>
      <c r="O43" s="58">
        <f t="shared" ref="O43" si="117">+O31+N45</f>
        <v>0</v>
      </c>
      <c r="P43" s="58">
        <f t="shared" ref="P43" si="118">+P31+O45</f>
        <v>0</v>
      </c>
      <c r="Q43" s="58">
        <f t="shared" ref="Q43" si="119">+Q31+P45</f>
        <v>0</v>
      </c>
      <c r="R43" s="58">
        <f t="shared" ref="R43" si="120">+R31+Q45</f>
        <v>0</v>
      </c>
      <c r="S43" s="58">
        <f t="shared" ref="S43" si="121">+S31+R45</f>
        <v>0</v>
      </c>
      <c r="T43" s="58">
        <f t="shared" ref="T43" si="122">+T31+S45</f>
        <v>0</v>
      </c>
      <c r="U43" s="58">
        <f t="shared" ref="U43" si="123">+U31+T45</f>
        <v>0</v>
      </c>
      <c r="V43" s="58">
        <f t="shared" ref="V43" si="124">+V31+U45</f>
        <v>0</v>
      </c>
      <c r="W43" s="58">
        <f t="shared" ref="W43" si="125">+W31+V45</f>
        <v>0</v>
      </c>
      <c r="X43" s="58">
        <f t="shared" ref="X43" si="126">+X31+W45</f>
        <v>0</v>
      </c>
      <c r="Y43" s="58">
        <f t="shared" ref="Y43" si="127">+Y31+X45</f>
        <v>0</v>
      </c>
      <c r="Z43" s="58">
        <f t="shared" ref="Z43" si="128">+Z31+Y45</f>
        <v>0</v>
      </c>
      <c r="AA43" s="58">
        <f t="shared" ref="AA43" si="129">+AA31+Z45</f>
        <v>0</v>
      </c>
      <c r="AB43" s="58">
        <f t="shared" ref="AB43" si="130">+AB31+AA45</f>
        <v>0</v>
      </c>
      <c r="AC43" s="58">
        <f t="shared" ref="AC43" si="131">+AC31+AB45</f>
        <v>0</v>
      </c>
      <c r="AD43" s="58">
        <f t="shared" ref="AD43" si="132">+AD31+AC45</f>
        <v>13545.4</v>
      </c>
      <c r="AE43" s="58">
        <f t="shared" ref="AE43" si="133">+AE31+AD45</f>
        <v>26724.708108108105</v>
      </c>
      <c r="AF43" s="58">
        <f t="shared" ref="AF43" si="134">+AF31+AE45</f>
        <v>39537.924324324318</v>
      </c>
      <c r="AG43" s="58">
        <f t="shared" ref="AG43" si="135">+AG31+AF45</f>
        <v>51985.048648648641</v>
      </c>
      <c r="AH43" s="58">
        <f t="shared" ref="AH43" si="136">+AH31+AG45</f>
        <v>64066.081081081073</v>
      </c>
      <c r="AI43" s="58">
        <f t="shared" ref="AI43" si="137">+AI31+AH45</f>
        <v>62235.621621621613</v>
      </c>
      <c r="AJ43" s="58">
        <f t="shared" ref="AJ43" si="138">+AJ31+AI45</f>
        <v>60405.162162162153</v>
      </c>
      <c r="AK43" s="58">
        <f t="shared" ref="AK43" si="139">+AK31+AJ45</f>
        <v>58574.702702702692</v>
      </c>
      <c r="AL43" s="58">
        <f t="shared" ref="AL43" si="140">+AL31+AK45</f>
        <v>56744.243243243232</v>
      </c>
      <c r="AM43" s="58">
        <f t="shared" ref="AM43" si="141">+AM31+AL45</f>
        <v>54913.783783783772</v>
      </c>
      <c r="AN43" s="58">
        <f t="shared" ref="AN43" si="142">+AN31+AM45</f>
        <v>53083.324324324312</v>
      </c>
      <c r="AO43" s="58">
        <f t="shared" ref="AO43" si="143">+AO31+AN45</f>
        <v>51252.864864864852</v>
      </c>
      <c r="AP43" s="58">
        <f t="shared" ref="AP43" si="144">+AP31+AO45</f>
        <v>49422.405405405392</v>
      </c>
      <c r="AQ43" s="58">
        <f t="shared" ref="AQ43" si="145">+AQ31+AP45</f>
        <v>47591.945945945932</v>
      </c>
      <c r="AR43" s="58">
        <f t="shared" ref="AR43" si="146">+AR31+AQ45</f>
        <v>45761.486486486472</v>
      </c>
      <c r="AS43" s="58">
        <f t="shared" ref="AS43" si="147">+AS31+AR45</f>
        <v>43931.027027027012</v>
      </c>
      <c r="AT43" s="58">
        <f t="shared" ref="AT43" si="148">+AT31+AS45</f>
        <v>42100.567567567552</v>
      </c>
      <c r="AU43" s="58">
        <f t="shared" ref="AU43" si="149">+AU31+AT45</f>
        <v>40270.108108108092</v>
      </c>
      <c r="AV43" s="58">
        <f t="shared" ref="AV43" si="150">+AV31+AU45</f>
        <v>38439.648648648632</v>
      </c>
      <c r="AW43" s="58">
        <f t="shared" ref="AW43" si="151">+AW31+AV45</f>
        <v>36609.189189189172</v>
      </c>
      <c r="AX43" s="58">
        <f t="shared" ref="AX43" si="152">+AX31+AW45</f>
        <v>34778.729729729712</v>
      </c>
      <c r="AY43" s="58">
        <f t="shared" ref="AY43" si="153">+AY31+AX45</f>
        <v>32948.270270270252</v>
      </c>
      <c r="AZ43" s="58">
        <f t="shared" ref="AZ43" si="154">+AZ31+AY45</f>
        <v>31117.810810810792</v>
      </c>
      <c r="BA43" s="58">
        <f t="shared" ref="BA43" si="155">+BA31+AZ45</f>
        <v>29287.351351351332</v>
      </c>
      <c r="BB43" s="58">
        <f t="shared" ref="BB43" si="156">+BB31+BA45</f>
        <v>27456.891891891872</v>
      </c>
      <c r="BC43" s="58">
        <f t="shared" ref="BC43" si="157">+BC31+BB45</f>
        <v>25626.432432432412</v>
      </c>
      <c r="BD43" s="58">
        <f t="shared" ref="BD43" si="158">+BD31+BC45</f>
        <v>23795.972972972952</v>
      </c>
      <c r="BE43" s="58">
        <f t="shared" ref="BE43" si="159">+BE31+BD45</f>
        <v>21965.513513513491</v>
      </c>
      <c r="BF43" s="58">
        <f t="shared" ref="BF43" si="160">+BF31+BE45</f>
        <v>20135.054054054031</v>
      </c>
      <c r="BG43" s="58">
        <f t="shared" ref="BG43" si="161">+BG31+BF45</f>
        <v>18304.594594594571</v>
      </c>
      <c r="BH43" s="58">
        <f t="shared" ref="BH43" si="162">+BH31+BG45</f>
        <v>16474.135135135111</v>
      </c>
      <c r="BI43" s="58">
        <f t="shared" ref="BI43" si="163">+BI31+BH45</f>
        <v>14643.675675675651</v>
      </c>
      <c r="BJ43" s="58">
        <f t="shared" ref="BJ43" si="164">+BJ31+BI45</f>
        <v>12813.216216216191</v>
      </c>
      <c r="BK43" s="58">
        <f t="shared" ref="BK43" si="165">+BK31+BJ45</f>
        <v>10982.756756756731</v>
      </c>
      <c r="BL43" s="58">
        <f t="shared" ref="BL43" si="166">+BL31+BK45</f>
        <v>9152.2972972972711</v>
      </c>
      <c r="BM43" s="58">
        <f t="shared" ref="BM43" si="167">+BM31+BL45</f>
        <v>7321.837837837812</v>
      </c>
      <c r="BN43" s="58">
        <f t="shared" ref="BN43" si="168">+BN31+BM45</f>
        <v>5491.3783783783529</v>
      </c>
      <c r="BO43" s="58">
        <f t="shared" ref="BO43" si="169">+BO31+BN45</f>
        <v>3660.9189189188937</v>
      </c>
      <c r="BP43" s="58">
        <f t="shared" ref="BP43" si="170">+BP31+BO45</f>
        <v>1830.4594594594344</v>
      </c>
      <c r="BQ43" s="58">
        <f t="shared" ref="BQ43" si="171">+BQ31+BP45</f>
        <v>0</v>
      </c>
      <c r="BR43" s="58">
        <f t="shared" ref="BR43" si="172">+BR31+BQ45</f>
        <v>0</v>
      </c>
      <c r="BS43" s="58">
        <f t="shared" ref="BS43" si="173">+BS31+BR45</f>
        <v>0</v>
      </c>
      <c r="BT43" s="58">
        <f t="shared" ref="BT43" si="174">+BT31+BS45</f>
        <v>0</v>
      </c>
      <c r="BU43" s="58">
        <f t="shared" ref="BU43" si="175">+BU31+BT45</f>
        <v>0</v>
      </c>
      <c r="BV43" s="58">
        <f t="shared" ref="BV43" si="176">+BV31+BU45</f>
        <v>0</v>
      </c>
      <c r="BW43" s="58">
        <f t="shared" ref="BW43" si="177">+BW31+BV45</f>
        <v>0</v>
      </c>
      <c r="BX43" s="58">
        <f t="shared" ref="BX43" si="178">+BX31+BW45</f>
        <v>0</v>
      </c>
      <c r="BY43" s="58">
        <f t="shared" ref="BY43" si="179">+BY31+BX45</f>
        <v>0</v>
      </c>
      <c r="BZ43" s="58">
        <f t="shared" ref="BZ43" si="180">+BZ31+BY45</f>
        <v>0</v>
      </c>
      <c r="CA43" s="58">
        <f t="shared" ref="CA43" si="181">+CA31+BZ45</f>
        <v>0</v>
      </c>
      <c r="CB43" s="58">
        <f t="shared" ref="CB43" si="182">+CB31+CA45</f>
        <v>0</v>
      </c>
      <c r="CC43" s="58">
        <f t="shared" ref="CC43" si="183">+CC31+CB45</f>
        <v>0</v>
      </c>
      <c r="CD43" s="58">
        <f t="shared" ref="CD43" si="184">+CD31+CC45</f>
        <v>0</v>
      </c>
      <c r="CE43" s="58">
        <f t="shared" ref="CE43" si="185">+CE31+CD45</f>
        <v>0</v>
      </c>
      <c r="CF43" s="58">
        <f t="shared" ref="CF43" si="186">+CF31+CE45</f>
        <v>0</v>
      </c>
      <c r="CG43" s="58">
        <f t="shared" ref="CG43" si="187">+CG31+CF45</f>
        <v>0</v>
      </c>
      <c r="CH43" s="58">
        <f t="shared" ref="CH43" si="188">+CH31+CG45</f>
        <v>0</v>
      </c>
      <c r="CI43" s="58">
        <f t="shared" ref="CI43" si="189">+CI31+CH45</f>
        <v>0</v>
      </c>
      <c r="CJ43" s="58">
        <f t="shared" ref="CJ43" si="190">+CJ31+CI45</f>
        <v>0</v>
      </c>
      <c r="CK43" s="58">
        <f t="shared" ref="CK43" si="191">+CK31+CJ45</f>
        <v>0</v>
      </c>
      <c r="CL43" s="58">
        <f t="shared" ref="CL43" si="192">+CL31+CK45</f>
        <v>0</v>
      </c>
      <c r="CM43" s="58">
        <f t="shared" ref="CM43" si="193">+CM31+CL45</f>
        <v>0</v>
      </c>
      <c r="CN43" s="58">
        <f t="shared" ref="CN43" si="194">+CN31+CM45</f>
        <v>0</v>
      </c>
      <c r="CO43" s="58">
        <f t="shared" ref="CO43" si="195">+CO31+CN45</f>
        <v>0</v>
      </c>
      <c r="CP43" s="58">
        <f t="shared" ref="CP43" si="196">+CP31+CO45</f>
        <v>0</v>
      </c>
    </row>
    <row r="44" spans="2:94" ht="18" x14ac:dyDescent="0.25">
      <c r="F44" s="55" t="s">
        <v>116</v>
      </c>
      <c r="G44" s="55">
        <f>+G31</f>
        <v>37</v>
      </c>
      <c r="H44" s="57"/>
      <c r="I44" s="57"/>
      <c r="J44" s="57"/>
      <c r="K44" s="57"/>
      <c r="L44" s="57"/>
      <c r="M44" s="57"/>
      <c r="N44" s="59">
        <f>IF(N43=0,0,+N31/$G44)</f>
        <v>0</v>
      </c>
      <c r="O44" s="59">
        <f t="shared" ref="O44" si="197">MIN(IF(O43=0,0,+O31/$G44)+N44,O43)</f>
        <v>0</v>
      </c>
      <c r="P44" s="59">
        <f t="shared" ref="P44" si="198">MIN(IF(P43=0,0,+P31/$G44)+O44,P43)</f>
        <v>0</v>
      </c>
      <c r="Q44" s="59">
        <f t="shared" ref="Q44" si="199">MIN(IF(Q43=0,0,+Q31/$G44)+P44,Q43)</f>
        <v>0</v>
      </c>
      <c r="R44" s="59">
        <f t="shared" ref="R44" si="200">MIN(IF(R43=0,0,+R31/$G44)+Q44,R43)</f>
        <v>0</v>
      </c>
      <c r="S44" s="59">
        <f t="shared" ref="S44" si="201">MIN(IF(S43=0,0,+S31/$G44)+R44,S43)</f>
        <v>0</v>
      </c>
      <c r="T44" s="59">
        <f t="shared" ref="T44" si="202">MIN(IF(T43=0,0,+T31/$G44)+S44,T43)</f>
        <v>0</v>
      </c>
      <c r="U44" s="59">
        <f t="shared" ref="U44" si="203">MIN(IF(U43=0,0,+U31/$G44)+T44,U43)</f>
        <v>0</v>
      </c>
      <c r="V44" s="59">
        <f t="shared" ref="V44" si="204">MIN(IF(V43=0,0,+V31/$G44)+U44,V43)</f>
        <v>0</v>
      </c>
      <c r="W44" s="59">
        <f t="shared" ref="W44" si="205">MIN(IF(W43=0,0,+W31/$G44)+V44,W43)</f>
        <v>0</v>
      </c>
      <c r="X44" s="59">
        <f t="shared" ref="X44" si="206">MIN(IF(X43=0,0,+X31/$G44)+W44,X43)</f>
        <v>0</v>
      </c>
      <c r="Y44" s="59">
        <f t="shared" ref="Y44" si="207">MIN(IF(Y43=0,0,+Y31/$G44)+X44,Y43)</f>
        <v>0</v>
      </c>
      <c r="Z44" s="59">
        <f t="shared" ref="Z44" si="208">MIN(IF(Z43=0,0,+Z31/$G44)+Y44,Z43)</f>
        <v>0</v>
      </c>
      <c r="AA44" s="59">
        <f t="shared" ref="AA44" si="209">MIN(IF(AA43=0,0,+AA31/$G44)+Z44,AA43)</f>
        <v>0</v>
      </c>
      <c r="AB44" s="59">
        <f t="shared" ref="AB44" si="210">MIN(IF(AB43=0,0,+AB31/$G44)+AA44,AB43)</f>
        <v>0</v>
      </c>
      <c r="AC44" s="59">
        <f t="shared" ref="AC44" si="211">MIN(IF(AC43=0,0,+AC31/$G44)+AB44,AC43)</f>
        <v>0</v>
      </c>
      <c r="AD44" s="59">
        <f t="shared" ref="AD44" si="212">MIN(IF(AD43=0,0,+AD31/$G44)+AC44,AD43)</f>
        <v>366.09189189189186</v>
      </c>
      <c r="AE44" s="59">
        <f t="shared" ref="AE44" si="213">MIN(IF(AE43=0,0,+AE31/$G44)+AD44,AE43)</f>
        <v>732.18378378378372</v>
      </c>
      <c r="AF44" s="59">
        <f t="shared" ref="AF44" si="214">MIN(IF(AF43=0,0,+AF31/$G44)+AE44,AF43)</f>
        <v>1098.2756756756755</v>
      </c>
      <c r="AG44" s="59">
        <f t="shared" ref="AG44" si="215">MIN(IF(AG43=0,0,+AG31/$G44)+AF44,AG43)</f>
        <v>1464.3675675675674</v>
      </c>
      <c r="AH44" s="59">
        <f t="shared" ref="AH44" si="216">MIN(IF(AH43=0,0,+AH31/$G44)+AG44,AH43)</f>
        <v>1830.4594594594594</v>
      </c>
      <c r="AI44" s="59">
        <f t="shared" ref="AI44" si="217">MIN(IF(AI43=0,0,+AI31/$G44)+AH44,AI43)</f>
        <v>1830.4594594594594</v>
      </c>
      <c r="AJ44" s="59">
        <f t="shared" ref="AJ44" si="218">MIN(IF(AJ43=0,0,+AJ31/$G44)+AI44,AJ43)</f>
        <v>1830.4594594594594</v>
      </c>
      <c r="AK44" s="59">
        <f t="shared" ref="AK44" si="219">MIN(IF(AK43=0,0,+AK31/$G44)+AJ44,AK43)</f>
        <v>1830.4594594594594</v>
      </c>
      <c r="AL44" s="59">
        <f t="shared" ref="AL44" si="220">MIN(IF(AL43=0,0,+AL31/$G44)+AK44,AL43)</f>
        <v>1830.4594594594594</v>
      </c>
      <c r="AM44" s="59">
        <f t="shared" ref="AM44" si="221">MIN(IF(AM43=0,0,+AM31/$G44)+AL44,AM43)</f>
        <v>1830.4594594594594</v>
      </c>
      <c r="AN44" s="59">
        <f t="shared" ref="AN44" si="222">MIN(IF(AN43=0,0,+AN31/$G44)+AM44,AN43)</f>
        <v>1830.4594594594594</v>
      </c>
      <c r="AO44" s="59">
        <f t="shared" ref="AO44" si="223">MIN(IF(AO43=0,0,+AO31/$G44)+AN44,AO43)</f>
        <v>1830.4594594594594</v>
      </c>
      <c r="AP44" s="59">
        <f t="shared" ref="AP44" si="224">MIN(IF(AP43=0,0,+AP31/$G44)+AO44,AP43)</f>
        <v>1830.4594594594594</v>
      </c>
      <c r="AQ44" s="59">
        <f t="shared" ref="AQ44" si="225">MIN(IF(AQ43=0,0,+AQ31/$G44)+AP44,AQ43)</f>
        <v>1830.4594594594594</v>
      </c>
      <c r="AR44" s="59">
        <f t="shared" ref="AR44" si="226">MIN(IF(AR43=0,0,+AR31/$G44)+AQ44,AR43)</f>
        <v>1830.4594594594594</v>
      </c>
      <c r="AS44" s="59">
        <f t="shared" ref="AS44" si="227">MIN(IF(AS43=0,0,+AS31/$G44)+AR44,AS43)</f>
        <v>1830.4594594594594</v>
      </c>
      <c r="AT44" s="59">
        <f t="shared" ref="AT44" si="228">MIN(IF(AT43=0,0,+AT31/$G44)+AS44,AT43)</f>
        <v>1830.4594594594594</v>
      </c>
      <c r="AU44" s="59">
        <f t="shared" ref="AU44" si="229">MIN(IF(AU43=0,0,+AU31/$G44)+AT44,AU43)</f>
        <v>1830.4594594594594</v>
      </c>
      <c r="AV44" s="59">
        <f t="shared" ref="AV44" si="230">MIN(IF(AV43=0,0,+AV31/$G44)+AU44,AV43)</f>
        <v>1830.4594594594594</v>
      </c>
      <c r="AW44" s="59">
        <f t="shared" ref="AW44" si="231">MIN(IF(AW43=0,0,+AW31/$G44)+AV44,AW43)</f>
        <v>1830.4594594594594</v>
      </c>
      <c r="AX44" s="59">
        <f t="shared" ref="AX44" si="232">MIN(IF(AX43=0,0,+AX31/$G44)+AW44,AX43)</f>
        <v>1830.4594594594594</v>
      </c>
      <c r="AY44" s="59">
        <f t="shared" ref="AY44" si="233">MIN(IF(AY43=0,0,+AY31/$G44)+AX44,AY43)</f>
        <v>1830.4594594594594</v>
      </c>
      <c r="AZ44" s="59">
        <f t="shared" ref="AZ44" si="234">MIN(IF(AZ43=0,0,+AZ31/$G44)+AY44,AZ43)</f>
        <v>1830.4594594594594</v>
      </c>
      <c r="BA44" s="59">
        <f t="shared" ref="BA44" si="235">MIN(IF(BA43=0,0,+BA31/$G44)+AZ44,BA43)</f>
        <v>1830.4594594594594</v>
      </c>
      <c r="BB44" s="59">
        <f t="shared" ref="BB44" si="236">MIN(IF(BB43=0,0,+BB31/$G44)+BA44,BB43)</f>
        <v>1830.4594594594594</v>
      </c>
      <c r="BC44" s="59">
        <f t="shared" ref="BC44" si="237">MIN(IF(BC43=0,0,+BC31/$G44)+BB44,BC43)</f>
        <v>1830.4594594594594</v>
      </c>
      <c r="BD44" s="59">
        <f t="shared" ref="BD44" si="238">MIN(IF(BD43=0,0,+BD31/$G44)+BC44,BD43)</f>
        <v>1830.4594594594594</v>
      </c>
      <c r="BE44" s="59">
        <f t="shared" ref="BE44" si="239">MIN(IF(BE43=0,0,+BE31/$G44)+BD44,BE43)</f>
        <v>1830.4594594594594</v>
      </c>
      <c r="BF44" s="59">
        <f t="shared" ref="BF44" si="240">MIN(IF(BF43=0,0,+BF31/$G44)+BE44,BF43)</f>
        <v>1830.4594594594594</v>
      </c>
      <c r="BG44" s="59">
        <f t="shared" ref="BG44" si="241">MIN(IF(BG43=0,0,+BG31/$G44)+BF44,BG43)</f>
        <v>1830.4594594594594</v>
      </c>
      <c r="BH44" s="59">
        <f t="shared" ref="BH44" si="242">MIN(IF(BH43=0,0,+BH31/$G44)+BG44,BH43)</f>
        <v>1830.4594594594594</v>
      </c>
      <c r="BI44" s="59">
        <f t="shared" ref="BI44" si="243">MIN(IF(BI43=0,0,+BI31/$G44)+BH44,BI43)</f>
        <v>1830.4594594594594</v>
      </c>
      <c r="BJ44" s="59">
        <f t="shared" ref="BJ44" si="244">MIN(IF(BJ43=0,0,+BJ31/$G44)+BI44,BJ43)</f>
        <v>1830.4594594594594</v>
      </c>
      <c r="BK44" s="59">
        <f t="shared" ref="BK44" si="245">MIN(IF(BK43=0,0,+BK31/$G44)+BJ44,BK43)</f>
        <v>1830.4594594594594</v>
      </c>
      <c r="BL44" s="59">
        <f t="shared" ref="BL44" si="246">MIN(IF(BL43=0,0,+BL31/$G44)+BK44,BL43)</f>
        <v>1830.4594594594594</v>
      </c>
      <c r="BM44" s="59">
        <f t="shared" ref="BM44" si="247">MIN(IF(BM43=0,0,+BM31/$G44)+BL44,BM43)</f>
        <v>1830.4594594594594</v>
      </c>
      <c r="BN44" s="59">
        <f t="shared" ref="BN44" si="248">MIN(IF(BN43=0,0,+BN31/$G44)+BM44,BN43)</f>
        <v>1830.4594594594594</v>
      </c>
      <c r="BO44" s="59">
        <f t="shared" ref="BO44" si="249">MIN(IF(BO43=0,0,+BO31/$G44)+BN44,BO43)</f>
        <v>1830.4594594594594</v>
      </c>
      <c r="BP44" s="59">
        <f t="shared" ref="BP44" si="250">MIN(IF(BP43=0,0,+BP31/$G44)+BO44,BP43)</f>
        <v>1830.4594594594344</v>
      </c>
      <c r="BQ44" s="59">
        <f t="shared" ref="BQ44" si="251">MIN(IF(BQ43=0,0,+BQ31/$G44)+BP44,BQ43)</f>
        <v>0</v>
      </c>
      <c r="BR44" s="59">
        <f t="shared" ref="BR44" si="252">MIN(IF(BR43=0,0,+BR31/$G44)+BQ44,BR43)</f>
        <v>0</v>
      </c>
      <c r="BS44" s="59">
        <f t="shared" ref="BS44" si="253">MIN(IF(BS43=0,0,+BS31/$G44)+BR44,BS43)</f>
        <v>0</v>
      </c>
      <c r="BT44" s="59">
        <f t="shared" ref="BT44" si="254">MIN(IF(BT43=0,0,+BT31/$G44)+BS44,BT43)</f>
        <v>0</v>
      </c>
      <c r="BU44" s="59">
        <f t="shared" ref="BU44" si="255">MIN(IF(BU43=0,0,+BU31/$G44)+BT44,BU43)</f>
        <v>0</v>
      </c>
      <c r="BV44" s="59">
        <f t="shared" ref="BV44" si="256">MIN(IF(BV43=0,0,+BV31/$G44)+BU44,BV43)</f>
        <v>0</v>
      </c>
      <c r="BW44" s="59">
        <f t="shared" ref="BW44" si="257">MIN(IF(BW43=0,0,+BW31/$G44)+BV44,BW43)</f>
        <v>0</v>
      </c>
      <c r="BX44" s="59">
        <f t="shared" ref="BX44" si="258">MIN(IF(BX43=0,0,+BX31/$G44)+BW44,BX43)</f>
        <v>0</v>
      </c>
      <c r="BY44" s="59">
        <f t="shared" ref="BY44" si="259">MIN(IF(BY43=0,0,+BY31/$G44)+BX44,BY43)</f>
        <v>0</v>
      </c>
      <c r="BZ44" s="59">
        <f t="shared" ref="BZ44" si="260">MIN(IF(BZ43=0,0,+BZ31/$G44)+BY44,BZ43)</f>
        <v>0</v>
      </c>
      <c r="CA44" s="59">
        <f t="shared" ref="CA44" si="261">MIN(IF(CA43=0,0,+CA31/$G44)+BZ44,CA43)</f>
        <v>0</v>
      </c>
      <c r="CB44" s="59">
        <f t="shared" ref="CB44" si="262">MIN(IF(CB43=0,0,+CB31/$G44)+CA44,CB43)</f>
        <v>0</v>
      </c>
      <c r="CC44" s="59">
        <f t="shared" ref="CC44" si="263">MIN(IF(CC43=0,0,+CC31/$G44)+CB44,CC43)</f>
        <v>0</v>
      </c>
      <c r="CD44" s="59">
        <f t="shared" ref="CD44" si="264">MIN(IF(CD43=0,0,+CD31/$G44)+CC44,CD43)</f>
        <v>0</v>
      </c>
      <c r="CE44" s="59">
        <f t="shared" ref="CE44" si="265">MIN(IF(CE43=0,0,+CE31/$G44)+CD44,CE43)</f>
        <v>0</v>
      </c>
      <c r="CF44" s="59">
        <f t="shared" ref="CF44" si="266">MIN(IF(CF43=0,0,+CF31/$G44)+CE44,CF43)</f>
        <v>0</v>
      </c>
      <c r="CG44" s="59">
        <f t="shared" ref="CG44" si="267">MIN(IF(CG43=0,0,+CG31/$G44)+CF44,CG43)</f>
        <v>0</v>
      </c>
      <c r="CH44" s="59">
        <f t="shared" ref="CH44" si="268">MIN(IF(CH43=0,0,+CH31/$G44)+CG44,CH43)</f>
        <v>0</v>
      </c>
      <c r="CI44" s="59">
        <f t="shared" ref="CI44" si="269">MIN(IF(CI43=0,0,+CI31/$G44)+CH44,CI43)</f>
        <v>0</v>
      </c>
      <c r="CJ44" s="59">
        <f t="shared" ref="CJ44" si="270">MIN(IF(CJ43=0,0,+CJ31/$G44)+CI44,CJ43)</f>
        <v>0</v>
      </c>
      <c r="CK44" s="59">
        <f t="shared" ref="CK44" si="271">MIN(IF(CK43=0,0,+CK31/$G44)+CJ44,CK43)</f>
        <v>0</v>
      </c>
      <c r="CL44" s="59">
        <f t="shared" ref="CL44" si="272">MIN(IF(CL43=0,0,+CL31/$G44)+CK44,CL43)</f>
        <v>0</v>
      </c>
      <c r="CM44" s="59">
        <f t="shared" ref="CM44" si="273">MIN(IF(CM43=0,0,+CM31/$G44)+CL44,CM43)</f>
        <v>0</v>
      </c>
      <c r="CN44" s="59">
        <f t="shared" ref="CN44" si="274">MIN(IF(CN43=0,0,+CN31/$G44)+CM44,CN43)</f>
        <v>0</v>
      </c>
      <c r="CO44" s="59">
        <f t="shared" ref="CO44" si="275">MIN(IF(CO43=0,0,+CO31/$G44)+CN44,CO43)</f>
        <v>0</v>
      </c>
      <c r="CP44" s="59">
        <f t="shared" ref="CP44" si="276">MIN(IF(CP43=0,0,+CP31/$G44)+CO44,CP43)</f>
        <v>0</v>
      </c>
    </row>
    <row r="45" spans="2:94" ht="18" x14ac:dyDescent="0.25">
      <c r="F45" s="55" t="s">
        <v>117</v>
      </c>
      <c r="G45" s="55"/>
      <c r="H45" s="57"/>
      <c r="I45" s="57"/>
      <c r="J45" s="57"/>
      <c r="K45" s="57"/>
      <c r="L45" s="57"/>
      <c r="M45" s="57"/>
      <c r="N45" s="59">
        <f>+N43-N44</f>
        <v>0</v>
      </c>
      <c r="O45" s="59">
        <f>+O43-O44</f>
        <v>0</v>
      </c>
      <c r="P45" s="59">
        <f t="shared" ref="P45:CA45" si="277">+P43-P44</f>
        <v>0</v>
      </c>
      <c r="Q45" s="59">
        <f t="shared" si="277"/>
        <v>0</v>
      </c>
      <c r="R45" s="59">
        <f t="shared" si="277"/>
        <v>0</v>
      </c>
      <c r="S45" s="59">
        <f t="shared" si="277"/>
        <v>0</v>
      </c>
      <c r="T45" s="59">
        <f t="shared" si="277"/>
        <v>0</v>
      </c>
      <c r="U45" s="59">
        <f t="shared" si="277"/>
        <v>0</v>
      </c>
      <c r="V45" s="59">
        <f t="shared" si="277"/>
        <v>0</v>
      </c>
      <c r="W45" s="59">
        <f t="shared" si="277"/>
        <v>0</v>
      </c>
      <c r="X45" s="59">
        <f t="shared" si="277"/>
        <v>0</v>
      </c>
      <c r="Y45" s="59">
        <f t="shared" si="277"/>
        <v>0</v>
      </c>
      <c r="Z45" s="59">
        <f t="shared" si="277"/>
        <v>0</v>
      </c>
      <c r="AA45" s="59">
        <f t="shared" si="277"/>
        <v>0</v>
      </c>
      <c r="AB45" s="59">
        <f t="shared" si="277"/>
        <v>0</v>
      </c>
      <c r="AC45" s="59">
        <f t="shared" si="277"/>
        <v>0</v>
      </c>
      <c r="AD45" s="59">
        <f t="shared" si="277"/>
        <v>13179.308108108107</v>
      </c>
      <c r="AE45" s="59">
        <f t="shared" si="277"/>
        <v>25992.52432432432</v>
      </c>
      <c r="AF45" s="59">
        <f t="shared" si="277"/>
        <v>38439.648648648639</v>
      </c>
      <c r="AG45" s="59">
        <f t="shared" si="277"/>
        <v>50520.681081081071</v>
      </c>
      <c r="AH45" s="59">
        <f t="shared" si="277"/>
        <v>62235.621621621613</v>
      </c>
      <c r="AI45" s="59">
        <f t="shared" si="277"/>
        <v>60405.162162162153</v>
      </c>
      <c r="AJ45" s="59">
        <f t="shared" si="277"/>
        <v>58574.702702702692</v>
      </c>
      <c r="AK45" s="59">
        <f t="shared" si="277"/>
        <v>56744.243243243232</v>
      </c>
      <c r="AL45" s="59">
        <f t="shared" si="277"/>
        <v>54913.783783783772</v>
      </c>
      <c r="AM45" s="59">
        <f t="shared" si="277"/>
        <v>53083.324324324312</v>
      </c>
      <c r="AN45" s="59">
        <f t="shared" si="277"/>
        <v>51252.864864864852</v>
      </c>
      <c r="AO45" s="59">
        <f t="shared" si="277"/>
        <v>49422.405405405392</v>
      </c>
      <c r="AP45" s="59">
        <f t="shared" si="277"/>
        <v>47591.945945945932</v>
      </c>
      <c r="AQ45" s="59">
        <f t="shared" si="277"/>
        <v>45761.486486486472</v>
      </c>
      <c r="AR45" s="59">
        <f t="shared" si="277"/>
        <v>43931.027027027012</v>
      </c>
      <c r="AS45" s="59">
        <f t="shared" si="277"/>
        <v>42100.567567567552</v>
      </c>
      <c r="AT45" s="59">
        <f t="shared" si="277"/>
        <v>40270.108108108092</v>
      </c>
      <c r="AU45" s="59">
        <f t="shared" si="277"/>
        <v>38439.648648648632</v>
      </c>
      <c r="AV45" s="59">
        <f t="shared" si="277"/>
        <v>36609.189189189172</v>
      </c>
      <c r="AW45" s="59">
        <f t="shared" si="277"/>
        <v>34778.729729729712</v>
      </c>
      <c r="AX45" s="59">
        <f t="shared" si="277"/>
        <v>32948.270270270252</v>
      </c>
      <c r="AY45" s="59">
        <f t="shared" si="277"/>
        <v>31117.810810810792</v>
      </c>
      <c r="AZ45" s="59">
        <f t="shared" si="277"/>
        <v>29287.351351351332</v>
      </c>
      <c r="BA45" s="59">
        <f t="shared" si="277"/>
        <v>27456.891891891872</v>
      </c>
      <c r="BB45" s="59">
        <f t="shared" si="277"/>
        <v>25626.432432432412</v>
      </c>
      <c r="BC45" s="59">
        <f t="shared" si="277"/>
        <v>23795.972972972952</v>
      </c>
      <c r="BD45" s="59">
        <f t="shared" si="277"/>
        <v>21965.513513513491</v>
      </c>
      <c r="BE45" s="59">
        <f t="shared" si="277"/>
        <v>20135.054054054031</v>
      </c>
      <c r="BF45" s="59">
        <f t="shared" si="277"/>
        <v>18304.594594594571</v>
      </c>
      <c r="BG45" s="59">
        <f t="shared" si="277"/>
        <v>16474.135135135111</v>
      </c>
      <c r="BH45" s="59">
        <f t="shared" si="277"/>
        <v>14643.675675675651</v>
      </c>
      <c r="BI45" s="59">
        <f t="shared" si="277"/>
        <v>12813.216216216191</v>
      </c>
      <c r="BJ45" s="59">
        <f t="shared" si="277"/>
        <v>10982.756756756731</v>
      </c>
      <c r="BK45" s="59">
        <f t="shared" si="277"/>
        <v>9152.2972972972711</v>
      </c>
      <c r="BL45" s="59">
        <f t="shared" si="277"/>
        <v>7321.837837837812</v>
      </c>
      <c r="BM45" s="59">
        <f t="shared" si="277"/>
        <v>5491.3783783783529</v>
      </c>
      <c r="BN45" s="59">
        <f t="shared" si="277"/>
        <v>3660.9189189188937</v>
      </c>
      <c r="BO45" s="59">
        <f t="shared" si="277"/>
        <v>1830.4594594594344</v>
      </c>
      <c r="BP45" s="59">
        <f t="shared" si="277"/>
        <v>0</v>
      </c>
      <c r="BQ45" s="59">
        <f t="shared" si="277"/>
        <v>0</v>
      </c>
      <c r="BR45" s="59">
        <f t="shared" si="277"/>
        <v>0</v>
      </c>
      <c r="BS45" s="59">
        <f t="shared" si="277"/>
        <v>0</v>
      </c>
      <c r="BT45" s="59">
        <f t="shared" si="277"/>
        <v>0</v>
      </c>
      <c r="BU45" s="59">
        <f t="shared" si="277"/>
        <v>0</v>
      </c>
      <c r="BV45" s="59">
        <f t="shared" si="277"/>
        <v>0</v>
      </c>
      <c r="BW45" s="59">
        <f t="shared" si="277"/>
        <v>0</v>
      </c>
      <c r="BX45" s="59">
        <f t="shared" si="277"/>
        <v>0</v>
      </c>
      <c r="BY45" s="59">
        <f t="shared" si="277"/>
        <v>0</v>
      </c>
      <c r="BZ45" s="59">
        <f t="shared" si="277"/>
        <v>0</v>
      </c>
      <c r="CA45" s="59">
        <f t="shared" si="277"/>
        <v>0</v>
      </c>
      <c r="CB45" s="59">
        <f t="shared" ref="CB45:CP45" si="278">+CB43-CB44</f>
        <v>0</v>
      </c>
      <c r="CC45" s="59">
        <f t="shared" si="278"/>
        <v>0</v>
      </c>
      <c r="CD45" s="59">
        <f t="shared" si="278"/>
        <v>0</v>
      </c>
      <c r="CE45" s="59">
        <f t="shared" si="278"/>
        <v>0</v>
      </c>
      <c r="CF45" s="59">
        <f t="shared" si="278"/>
        <v>0</v>
      </c>
      <c r="CG45" s="59">
        <f t="shared" si="278"/>
        <v>0</v>
      </c>
      <c r="CH45" s="59">
        <f t="shared" si="278"/>
        <v>0</v>
      </c>
      <c r="CI45" s="59">
        <f t="shared" si="278"/>
        <v>0</v>
      </c>
      <c r="CJ45" s="59">
        <f t="shared" si="278"/>
        <v>0</v>
      </c>
      <c r="CK45" s="59">
        <f t="shared" si="278"/>
        <v>0</v>
      </c>
      <c r="CL45" s="59">
        <f t="shared" si="278"/>
        <v>0</v>
      </c>
      <c r="CM45" s="59">
        <f t="shared" si="278"/>
        <v>0</v>
      </c>
      <c r="CN45" s="59">
        <f t="shared" si="278"/>
        <v>0</v>
      </c>
      <c r="CO45" s="59">
        <f t="shared" si="278"/>
        <v>0</v>
      </c>
      <c r="CP45" s="59">
        <f t="shared" si="278"/>
        <v>0</v>
      </c>
    </row>
    <row r="46" spans="2:94" ht="18" x14ac:dyDescent="0.25">
      <c r="F46" s="55" t="s">
        <v>118</v>
      </c>
      <c r="G46" s="60" t="s">
        <v>119</v>
      </c>
      <c r="H46" s="57"/>
      <c r="I46" s="57"/>
      <c r="J46" s="57"/>
      <c r="K46" s="57"/>
      <c r="L46" s="57"/>
      <c r="M46" s="57"/>
      <c r="N46" s="59">
        <f>AVERAGE(N43,N45)</f>
        <v>0</v>
      </c>
      <c r="O46" s="59">
        <f>AVERAGE(O43,O45)</f>
        <v>0</v>
      </c>
      <c r="P46" s="59">
        <f t="shared" ref="P46:CA46" si="279">AVERAGE(P43,P45)</f>
        <v>0</v>
      </c>
      <c r="Q46" s="59">
        <f t="shared" si="279"/>
        <v>0</v>
      </c>
      <c r="R46" s="59">
        <f t="shared" si="279"/>
        <v>0</v>
      </c>
      <c r="S46" s="59">
        <f t="shared" si="279"/>
        <v>0</v>
      </c>
      <c r="T46" s="59">
        <f t="shared" si="279"/>
        <v>0</v>
      </c>
      <c r="U46" s="59">
        <f t="shared" si="279"/>
        <v>0</v>
      </c>
      <c r="V46" s="59">
        <f t="shared" si="279"/>
        <v>0</v>
      </c>
      <c r="W46" s="59">
        <f t="shared" si="279"/>
        <v>0</v>
      </c>
      <c r="X46" s="59">
        <f t="shared" si="279"/>
        <v>0</v>
      </c>
      <c r="Y46" s="59">
        <f t="shared" si="279"/>
        <v>0</v>
      </c>
      <c r="Z46" s="59">
        <f t="shared" si="279"/>
        <v>0</v>
      </c>
      <c r="AA46" s="59">
        <f t="shared" si="279"/>
        <v>0</v>
      </c>
      <c r="AB46" s="59">
        <f t="shared" si="279"/>
        <v>0</v>
      </c>
      <c r="AC46" s="59">
        <f t="shared" si="279"/>
        <v>0</v>
      </c>
      <c r="AD46" s="59">
        <f t="shared" si="279"/>
        <v>13362.354054054053</v>
      </c>
      <c r="AE46" s="59">
        <f t="shared" si="279"/>
        <v>26358.616216216215</v>
      </c>
      <c r="AF46" s="59">
        <f t="shared" si="279"/>
        <v>38988.786486486482</v>
      </c>
      <c r="AG46" s="59">
        <f t="shared" si="279"/>
        <v>51252.864864864852</v>
      </c>
      <c r="AH46" s="59">
        <f t="shared" si="279"/>
        <v>63150.851351351346</v>
      </c>
      <c r="AI46" s="59">
        <f t="shared" si="279"/>
        <v>61320.391891891879</v>
      </c>
      <c r="AJ46" s="59">
        <f t="shared" si="279"/>
        <v>59489.932432432426</v>
      </c>
      <c r="AK46" s="59">
        <f t="shared" si="279"/>
        <v>57659.472972972959</v>
      </c>
      <c r="AL46" s="59">
        <f t="shared" si="279"/>
        <v>55829.013513513506</v>
      </c>
      <c r="AM46" s="59">
        <f t="shared" si="279"/>
        <v>53998.554054054039</v>
      </c>
      <c r="AN46" s="59">
        <f t="shared" si="279"/>
        <v>52168.094594594586</v>
      </c>
      <c r="AO46" s="59">
        <f t="shared" si="279"/>
        <v>50337.635135135119</v>
      </c>
      <c r="AP46" s="59">
        <f t="shared" si="279"/>
        <v>48507.175675675666</v>
      </c>
      <c r="AQ46" s="59">
        <f t="shared" si="279"/>
        <v>46676.716216216199</v>
      </c>
      <c r="AR46" s="59">
        <f t="shared" si="279"/>
        <v>44846.256756756746</v>
      </c>
      <c r="AS46" s="59">
        <f t="shared" si="279"/>
        <v>43015.797297297278</v>
      </c>
      <c r="AT46" s="59">
        <f t="shared" si="279"/>
        <v>41185.337837837826</v>
      </c>
      <c r="AU46" s="59">
        <f t="shared" si="279"/>
        <v>39354.878378378358</v>
      </c>
      <c r="AV46" s="59">
        <f t="shared" si="279"/>
        <v>37524.418918918906</v>
      </c>
      <c r="AW46" s="59">
        <f t="shared" si="279"/>
        <v>35693.959459459438</v>
      </c>
      <c r="AX46" s="59">
        <f t="shared" si="279"/>
        <v>33863.499999999985</v>
      </c>
      <c r="AY46" s="59">
        <f t="shared" si="279"/>
        <v>32033.040540540522</v>
      </c>
      <c r="AZ46" s="59">
        <f t="shared" si="279"/>
        <v>30202.581081081062</v>
      </c>
      <c r="BA46" s="59">
        <f t="shared" si="279"/>
        <v>28372.121621621602</v>
      </c>
      <c r="BB46" s="59">
        <f t="shared" si="279"/>
        <v>26541.662162162142</v>
      </c>
      <c r="BC46" s="59">
        <f t="shared" si="279"/>
        <v>24711.202702702682</v>
      </c>
      <c r="BD46" s="59">
        <f t="shared" si="279"/>
        <v>22880.743243243222</v>
      </c>
      <c r="BE46" s="59">
        <f t="shared" si="279"/>
        <v>21050.283783783761</v>
      </c>
      <c r="BF46" s="59">
        <f t="shared" si="279"/>
        <v>19219.824324324301</v>
      </c>
      <c r="BG46" s="59">
        <f t="shared" si="279"/>
        <v>17389.364864864841</v>
      </c>
      <c r="BH46" s="59">
        <f t="shared" si="279"/>
        <v>15558.905405405381</v>
      </c>
      <c r="BI46" s="59">
        <f t="shared" si="279"/>
        <v>13728.445945945921</v>
      </c>
      <c r="BJ46" s="59">
        <f t="shared" si="279"/>
        <v>11897.986486486461</v>
      </c>
      <c r="BK46" s="59">
        <f t="shared" si="279"/>
        <v>10067.527027027001</v>
      </c>
      <c r="BL46" s="59">
        <f t="shared" si="279"/>
        <v>8237.0675675675411</v>
      </c>
      <c r="BM46" s="59">
        <f t="shared" si="279"/>
        <v>6406.6081081080829</v>
      </c>
      <c r="BN46" s="59">
        <f t="shared" si="279"/>
        <v>4576.1486486486228</v>
      </c>
      <c r="BO46" s="59">
        <f t="shared" si="279"/>
        <v>2745.6891891891642</v>
      </c>
      <c r="BP46" s="59">
        <f t="shared" si="279"/>
        <v>915.22972972971718</v>
      </c>
      <c r="BQ46" s="59">
        <f t="shared" si="279"/>
        <v>0</v>
      </c>
      <c r="BR46" s="59">
        <f t="shared" si="279"/>
        <v>0</v>
      </c>
      <c r="BS46" s="59">
        <f t="shared" si="279"/>
        <v>0</v>
      </c>
      <c r="BT46" s="59">
        <f t="shared" si="279"/>
        <v>0</v>
      </c>
      <c r="BU46" s="59">
        <f t="shared" si="279"/>
        <v>0</v>
      </c>
      <c r="BV46" s="59">
        <f t="shared" si="279"/>
        <v>0</v>
      </c>
      <c r="BW46" s="59">
        <f t="shared" si="279"/>
        <v>0</v>
      </c>
      <c r="BX46" s="59">
        <f t="shared" si="279"/>
        <v>0</v>
      </c>
      <c r="BY46" s="59">
        <f t="shared" si="279"/>
        <v>0</v>
      </c>
      <c r="BZ46" s="59">
        <f t="shared" si="279"/>
        <v>0</v>
      </c>
      <c r="CA46" s="59">
        <f t="shared" si="279"/>
        <v>0</v>
      </c>
      <c r="CB46" s="59">
        <f t="shared" ref="CB46:CP46" si="280">AVERAGE(CB43,CB45)</f>
        <v>0</v>
      </c>
      <c r="CC46" s="59">
        <f t="shared" si="280"/>
        <v>0</v>
      </c>
      <c r="CD46" s="59">
        <f t="shared" si="280"/>
        <v>0</v>
      </c>
      <c r="CE46" s="59">
        <f t="shared" si="280"/>
        <v>0</v>
      </c>
      <c r="CF46" s="59">
        <f t="shared" si="280"/>
        <v>0</v>
      </c>
      <c r="CG46" s="59">
        <f t="shared" si="280"/>
        <v>0</v>
      </c>
      <c r="CH46" s="59">
        <f t="shared" si="280"/>
        <v>0</v>
      </c>
      <c r="CI46" s="59">
        <f t="shared" si="280"/>
        <v>0</v>
      </c>
      <c r="CJ46" s="59">
        <f t="shared" si="280"/>
        <v>0</v>
      </c>
      <c r="CK46" s="59">
        <f t="shared" si="280"/>
        <v>0</v>
      </c>
      <c r="CL46" s="59">
        <f t="shared" si="280"/>
        <v>0</v>
      </c>
      <c r="CM46" s="59">
        <f t="shared" si="280"/>
        <v>0</v>
      </c>
      <c r="CN46" s="59">
        <f t="shared" si="280"/>
        <v>0</v>
      </c>
      <c r="CO46" s="59">
        <f t="shared" si="280"/>
        <v>0</v>
      </c>
      <c r="CP46" s="59">
        <f t="shared" si="280"/>
        <v>0</v>
      </c>
    </row>
    <row r="47" spans="2:94" s="61" customFormat="1" ht="18" x14ac:dyDescent="0.25">
      <c r="F47" s="62" t="s">
        <v>120</v>
      </c>
      <c r="G47" s="63">
        <v>3.1199999999999999E-2</v>
      </c>
      <c r="H47" s="64"/>
      <c r="I47" s="64"/>
      <c r="J47" s="64"/>
      <c r="K47" s="64"/>
      <c r="L47" s="64"/>
      <c r="M47" s="64"/>
      <c r="N47" s="65">
        <f>+N46*$G47+N44</f>
        <v>0</v>
      </c>
      <c r="O47" s="65">
        <f>+O46*$G47+O44</f>
        <v>0</v>
      </c>
      <c r="P47" s="65">
        <f t="shared" ref="P47:CA47" si="281">+P46*$G47+P44</f>
        <v>0</v>
      </c>
      <c r="Q47" s="65">
        <f t="shared" si="281"/>
        <v>0</v>
      </c>
      <c r="R47" s="65">
        <f t="shared" si="281"/>
        <v>0</v>
      </c>
      <c r="S47" s="65">
        <f t="shared" si="281"/>
        <v>0</v>
      </c>
      <c r="T47" s="65">
        <f t="shared" si="281"/>
        <v>0</v>
      </c>
      <c r="U47" s="65">
        <f t="shared" si="281"/>
        <v>0</v>
      </c>
      <c r="V47" s="65">
        <f t="shared" si="281"/>
        <v>0</v>
      </c>
      <c r="W47" s="65">
        <f t="shared" si="281"/>
        <v>0</v>
      </c>
      <c r="X47" s="65">
        <f t="shared" si="281"/>
        <v>0</v>
      </c>
      <c r="Y47" s="65">
        <f t="shared" si="281"/>
        <v>0</v>
      </c>
      <c r="Z47" s="65">
        <f t="shared" si="281"/>
        <v>0</v>
      </c>
      <c r="AA47" s="65">
        <f t="shared" si="281"/>
        <v>0</v>
      </c>
      <c r="AB47" s="65">
        <f t="shared" si="281"/>
        <v>0</v>
      </c>
      <c r="AC47" s="65">
        <f t="shared" si="281"/>
        <v>0</v>
      </c>
      <c r="AD47" s="65">
        <f t="shared" si="281"/>
        <v>782.99733837837834</v>
      </c>
      <c r="AE47" s="65">
        <f t="shared" si="281"/>
        <v>1554.5726097297297</v>
      </c>
      <c r="AF47" s="65">
        <f t="shared" si="281"/>
        <v>2314.7258140540534</v>
      </c>
      <c r="AG47" s="65">
        <f t="shared" si="281"/>
        <v>3063.4569513513507</v>
      </c>
      <c r="AH47" s="65">
        <f t="shared" si="281"/>
        <v>3800.7660216216213</v>
      </c>
      <c r="AI47" s="65">
        <f t="shared" si="281"/>
        <v>3743.655686486486</v>
      </c>
      <c r="AJ47" s="65">
        <f t="shared" si="281"/>
        <v>3686.5453513513512</v>
      </c>
      <c r="AK47" s="65">
        <f t="shared" si="281"/>
        <v>3629.4350162162154</v>
      </c>
      <c r="AL47" s="65">
        <f t="shared" si="281"/>
        <v>3572.3246810810806</v>
      </c>
      <c r="AM47" s="65">
        <f t="shared" si="281"/>
        <v>3515.2143459459453</v>
      </c>
      <c r="AN47" s="65">
        <f t="shared" si="281"/>
        <v>3458.1040108108105</v>
      </c>
      <c r="AO47" s="65">
        <f t="shared" si="281"/>
        <v>3400.9936756756751</v>
      </c>
      <c r="AP47" s="65">
        <f t="shared" si="281"/>
        <v>3343.8833405405403</v>
      </c>
      <c r="AQ47" s="65">
        <f t="shared" si="281"/>
        <v>3286.7730054054045</v>
      </c>
      <c r="AR47" s="65">
        <f t="shared" si="281"/>
        <v>3229.6626702702697</v>
      </c>
      <c r="AS47" s="65">
        <f t="shared" si="281"/>
        <v>3172.5523351351344</v>
      </c>
      <c r="AT47" s="65">
        <f t="shared" si="281"/>
        <v>3115.4419999999996</v>
      </c>
      <c r="AU47" s="65">
        <f t="shared" si="281"/>
        <v>3058.3316648648643</v>
      </c>
      <c r="AV47" s="65">
        <f t="shared" si="281"/>
        <v>3001.2213297297294</v>
      </c>
      <c r="AW47" s="65">
        <f t="shared" si="281"/>
        <v>2944.1109945945936</v>
      </c>
      <c r="AX47" s="65">
        <f t="shared" si="281"/>
        <v>2887.0006594594588</v>
      </c>
      <c r="AY47" s="65">
        <f t="shared" si="281"/>
        <v>2829.8903243243235</v>
      </c>
      <c r="AZ47" s="65">
        <f t="shared" si="281"/>
        <v>2772.7799891891882</v>
      </c>
      <c r="BA47" s="65">
        <f t="shared" si="281"/>
        <v>2715.6696540540534</v>
      </c>
      <c r="BB47" s="65">
        <f t="shared" si="281"/>
        <v>2658.5593189189181</v>
      </c>
      <c r="BC47" s="65">
        <f t="shared" si="281"/>
        <v>2601.4489837837828</v>
      </c>
      <c r="BD47" s="65">
        <f t="shared" si="281"/>
        <v>2544.3386486486479</v>
      </c>
      <c r="BE47" s="65">
        <f t="shared" si="281"/>
        <v>2487.2283135135126</v>
      </c>
      <c r="BF47" s="65">
        <f t="shared" si="281"/>
        <v>2430.1179783783773</v>
      </c>
      <c r="BG47" s="65">
        <f t="shared" si="281"/>
        <v>2373.0076432432425</v>
      </c>
      <c r="BH47" s="65">
        <f t="shared" si="281"/>
        <v>2315.8973081081072</v>
      </c>
      <c r="BI47" s="65">
        <f t="shared" si="281"/>
        <v>2258.7869729729719</v>
      </c>
      <c r="BJ47" s="65">
        <f t="shared" si="281"/>
        <v>2201.676637837837</v>
      </c>
      <c r="BK47" s="65">
        <f t="shared" si="281"/>
        <v>2144.5663027027017</v>
      </c>
      <c r="BL47" s="65">
        <f t="shared" si="281"/>
        <v>2087.4559675675664</v>
      </c>
      <c r="BM47" s="65">
        <f t="shared" si="281"/>
        <v>2030.3456324324316</v>
      </c>
      <c r="BN47" s="65">
        <f t="shared" si="281"/>
        <v>1973.2352972972965</v>
      </c>
      <c r="BO47" s="65">
        <f t="shared" si="281"/>
        <v>1916.1249621621612</v>
      </c>
      <c r="BP47" s="65">
        <f t="shared" si="281"/>
        <v>1859.0146270270016</v>
      </c>
      <c r="BQ47" s="65">
        <f t="shared" si="281"/>
        <v>0</v>
      </c>
      <c r="BR47" s="65">
        <f t="shared" si="281"/>
        <v>0</v>
      </c>
      <c r="BS47" s="65">
        <f t="shared" si="281"/>
        <v>0</v>
      </c>
      <c r="BT47" s="65">
        <f t="shared" si="281"/>
        <v>0</v>
      </c>
      <c r="BU47" s="65">
        <f t="shared" si="281"/>
        <v>0</v>
      </c>
      <c r="BV47" s="65">
        <f t="shared" si="281"/>
        <v>0</v>
      </c>
      <c r="BW47" s="65">
        <f t="shared" si="281"/>
        <v>0</v>
      </c>
      <c r="BX47" s="65">
        <f t="shared" si="281"/>
        <v>0</v>
      </c>
      <c r="BY47" s="65">
        <f t="shared" si="281"/>
        <v>0</v>
      </c>
      <c r="BZ47" s="65">
        <f t="shared" si="281"/>
        <v>0</v>
      </c>
      <c r="CA47" s="65">
        <f t="shared" si="281"/>
        <v>0</v>
      </c>
      <c r="CB47" s="65">
        <f t="shared" ref="CB47:CP47" si="282">+CB46*$G47+CB44</f>
        <v>0</v>
      </c>
      <c r="CC47" s="65">
        <f t="shared" si="282"/>
        <v>0</v>
      </c>
      <c r="CD47" s="65">
        <f t="shared" si="282"/>
        <v>0</v>
      </c>
      <c r="CE47" s="65">
        <f t="shared" si="282"/>
        <v>0</v>
      </c>
      <c r="CF47" s="65">
        <f t="shared" si="282"/>
        <v>0</v>
      </c>
      <c r="CG47" s="65">
        <f t="shared" si="282"/>
        <v>0</v>
      </c>
      <c r="CH47" s="65">
        <f t="shared" si="282"/>
        <v>0</v>
      </c>
      <c r="CI47" s="65">
        <f t="shared" si="282"/>
        <v>0</v>
      </c>
      <c r="CJ47" s="65">
        <f t="shared" si="282"/>
        <v>0</v>
      </c>
      <c r="CK47" s="65">
        <f t="shared" si="282"/>
        <v>0</v>
      </c>
      <c r="CL47" s="65">
        <f t="shared" si="282"/>
        <v>0</v>
      </c>
      <c r="CM47" s="65">
        <f t="shared" si="282"/>
        <v>0</v>
      </c>
      <c r="CN47" s="65">
        <f t="shared" si="282"/>
        <v>0</v>
      </c>
      <c r="CO47" s="65">
        <f t="shared" si="282"/>
        <v>0</v>
      </c>
      <c r="CP47" s="65">
        <f t="shared" si="282"/>
        <v>0</v>
      </c>
    </row>
    <row r="52" spans="2:94" s="151" customFormat="1" ht="21" thickBot="1" x14ac:dyDescent="0.35">
      <c r="B52" s="150" t="s">
        <v>161</v>
      </c>
      <c r="C52" s="150"/>
      <c r="D52" s="146"/>
    </row>
    <row r="53" spans="2:94" ht="48.6" customHeight="1" thickBot="1" x14ac:dyDescent="0.25">
      <c r="B53" s="153" t="s">
        <v>5</v>
      </c>
      <c r="C53" s="154"/>
      <c r="D53" s="11"/>
      <c r="E53" s="11"/>
      <c r="F53" s="11"/>
      <c r="G53" s="11"/>
      <c r="H53" s="11"/>
      <c r="I53" s="11"/>
      <c r="J53" s="11"/>
      <c r="K53" s="11"/>
    </row>
    <row r="54" spans="2:94" ht="129.75" thickBot="1" x14ac:dyDescent="0.25">
      <c r="B54" s="12" t="s">
        <v>6</v>
      </c>
      <c r="C54" s="13" t="s">
        <v>7</v>
      </c>
      <c r="D54" s="14" t="s">
        <v>8</v>
      </c>
      <c r="E54" s="14" t="s">
        <v>9</v>
      </c>
      <c r="F54" s="14" t="s">
        <v>10</v>
      </c>
      <c r="G54" s="14" t="s">
        <v>11</v>
      </c>
      <c r="H54" s="15" t="s">
        <v>12</v>
      </c>
      <c r="I54" s="16" t="s">
        <v>13</v>
      </c>
      <c r="J54" s="17" t="s">
        <v>14</v>
      </c>
      <c r="K54" s="17" t="s">
        <v>15</v>
      </c>
      <c r="L54" s="17" t="s">
        <v>16</v>
      </c>
      <c r="M54" s="17" t="s">
        <v>17</v>
      </c>
      <c r="N54" s="17" t="s">
        <v>18</v>
      </c>
      <c r="O54" s="17" t="s">
        <v>19</v>
      </c>
      <c r="P54" s="17" t="s">
        <v>20</v>
      </c>
      <c r="Q54" s="17" t="s">
        <v>21</v>
      </c>
      <c r="R54" s="17" t="s">
        <v>22</v>
      </c>
      <c r="S54" s="17" t="s">
        <v>23</v>
      </c>
      <c r="T54" s="17" t="s">
        <v>24</v>
      </c>
      <c r="U54" s="17" t="s">
        <v>25</v>
      </c>
      <c r="V54" s="17" t="s">
        <v>26</v>
      </c>
      <c r="W54" s="17" t="s">
        <v>27</v>
      </c>
      <c r="X54" s="17" t="s">
        <v>28</v>
      </c>
      <c r="Y54" s="17" t="s">
        <v>29</v>
      </c>
      <c r="Z54" s="17" t="s">
        <v>30</v>
      </c>
      <c r="AA54" s="17" t="s">
        <v>31</v>
      </c>
      <c r="AB54" s="17" t="s">
        <v>32</v>
      </c>
      <c r="AC54" s="17" t="s">
        <v>33</v>
      </c>
      <c r="AD54" s="17" t="s">
        <v>34</v>
      </c>
      <c r="AE54" s="17" t="s">
        <v>35</v>
      </c>
      <c r="AF54" s="17" t="s">
        <v>36</v>
      </c>
      <c r="AG54" s="17" t="s">
        <v>37</v>
      </c>
      <c r="AH54" s="17" t="s">
        <v>38</v>
      </c>
      <c r="AI54" s="17" t="s">
        <v>39</v>
      </c>
      <c r="AJ54" s="17" t="s">
        <v>40</v>
      </c>
      <c r="AK54" s="17" t="s">
        <v>41</v>
      </c>
      <c r="AL54" s="17" t="s">
        <v>42</v>
      </c>
      <c r="AM54" s="17" t="s">
        <v>43</v>
      </c>
      <c r="AN54" s="17" t="s">
        <v>44</v>
      </c>
      <c r="AO54" s="17" t="s">
        <v>45</v>
      </c>
      <c r="AP54" s="17" t="s">
        <v>46</v>
      </c>
      <c r="AQ54" s="17" t="s">
        <v>47</v>
      </c>
      <c r="AR54" s="17" t="s">
        <v>48</v>
      </c>
      <c r="AS54" s="17" t="s">
        <v>49</v>
      </c>
      <c r="AT54" s="17" t="s">
        <v>50</v>
      </c>
      <c r="AU54" s="17" t="s">
        <v>51</v>
      </c>
      <c r="AV54" s="17" t="s">
        <v>52</v>
      </c>
      <c r="AW54" s="17" t="s">
        <v>53</v>
      </c>
      <c r="AX54" s="17" t="s">
        <v>54</v>
      </c>
      <c r="AY54" s="17" t="s">
        <v>55</v>
      </c>
      <c r="AZ54" s="17" t="s">
        <v>56</v>
      </c>
      <c r="BA54" s="17" t="s">
        <v>57</v>
      </c>
      <c r="BB54" s="17" t="s">
        <v>58</v>
      </c>
      <c r="BC54" s="17" t="s">
        <v>59</v>
      </c>
      <c r="BD54" s="17" t="s">
        <v>60</v>
      </c>
      <c r="BE54" s="17" t="s">
        <v>61</v>
      </c>
      <c r="BF54" s="17" t="s">
        <v>62</v>
      </c>
      <c r="BG54" s="17" t="s">
        <v>63</v>
      </c>
      <c r="BH54" s="17" t="s">
        <v>64</v>
      </c>
      <c r="BI54" s="17" t="s">
        <v>65</v>
      </c>
      <c r="BJ54" s="17" t="s">
        <v>66</v>
      </c>
      <c r="BK54" s="17" t="s">
        <v>67</v>
      </c>
      <c r="BL54" s="17" t="s">
        <v>68</v>
      </c>
      <c r="BM54" s="17" t="s">
        <v>69</v>
      </c>
      <c r="BN54" s="17" t="s">
        <v>70</v>
      </c>
      <c r="BO54" s="17" t="s">
        <v>71</v>
      </c>
      <c r="BP54" s="17" t="s">
        <v>72</v>
      </c>
      <c r="BQ54" s="17" t="s">
        <v>73</v>
      </c>
      <c r="BR54" s="17" t="s">
        <v>74</v>
      </c>
      <c r="BS54" s="17" t="s">
        <v>75</v>
      </c>
      <c r="BT54" s="17" t="s">
        <v>76</v>
      </c>
      <c r="BU54" s="17" t="s">
        <v>77</v>
      </c>
      <c r="BV54" s="17" t="s">
        <v>78</v>
      </c>
      <c r="BW54" s="17" t="s">
        <v>79</v>
      </c>
      <c r="BX54" s="17" t="s">
        <v>80</v>
      </c>
      <c r="BY54" s="17" t="s">
        <v>81</v>
      </c>
      <c r="BZ54" s="17" t="s">
        <v>82</v>
      </c>
      <c r="CA54" s="17" t="s">
        <v>83</v>
      </c>
      <c r="CB54" s="17" t="s">
        <v>84</v>
      </c>
      <c r="CC54" s="17" t="s">
        <v>85</v>
      </c>
      <c r="CD54" s="17" t="s">
        <v>86</v>
      </c>
      <c r="CE54" s="17" t="s">
        <v>87</v>
      </c>
      <c r="CF54" s="17" t="s">
        <v>88</v>
      </c>
      <c r="CG54" s="17" t="s">
        <v>89</v>
      </c>
      <c r="CH54" s="17" t="s">
        <v>90</v>
      </c>
      <c r="CI54" s="17" t="s">
        <v>91</v>
      </c>
      <c r="CJ54" s="17" t="s">
        <v>92</v>
      </c>
      <c r="CK54" s="17" t="s">
        <v>93</v>
      </c>
      <c r="CL54" s="17" t="s">
        <v>94</v>
      </c>
      <c r="CM54" s="17" t="s">
        <v>95</v>
      </c>
      <c r="CN54" s="17" t="s">
        <v>96</v>
      </c>
      <c r="CO54" s="17" t="s">
        <v>97</v>
      </c>
      <c r="CP54" s="18" t="s">
        <v>98</v>
      </c>
    </row>
    <row r="55" spans="2:94" ht="18" x14ac:dyDescent="0.2">
      <c r="B55" s="155" t="s">
        <v>99</v>
      </c>
      <c r="C55" s="19" t="s">
        <v>142</v>
      </c>
      <c r="D55" s="19" t="s">
        <v>143</v>
      </c>
      <c r="E55" s="19" t="s">
        <v>100</v>
      </c>
      <c r="F55" s="20"/>
      <c r="G55" s="21">
        <v>37</v>
      </c>
      <c r="H55" s="22" t="s">
        <v>101</v>
      </c>
      <c r="I55" s="23"/>
      <c r="J55" s="24"/>
      <c r="K55" s="24"/>
      <c r="L55" s="24"/>
      <c r="M55" s="24"/>
      <c r="N55" s="25"/>
      <c r="O55" s="25"/>
      <c r="P55" s="26"/>
      <c r="Q55" s="66">
        <f t="shared" ref="Q55:U55" si="283">67727/5</f>
        <v>13545.4</v>
      </c>
      <c r="R55" s="66">
        <f t="shared" si="283"/>
        <v>13545.4</v>
      </c>
      <c r="S55" s="66">
        <f t="shared" si="283"/>
        <v>13545.4</v>
      </c>
      <c r="T55" s="66">
        <f t="shared" si="283"/>
        <v>13545.4</v>
      </c>
      <c r="U55" s="66">
        <f t="shared" si="283"/>
        <v>13545.4</v>
      </c>
      <c r="V55" s="26"/>
      <c r="W55" s="26"/>
      <c r="X55" s="2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7"/>
    </row>
    <row r="56" spans="2:94" ht="15" x14ac:dyDescent="0.2">
      <c r="B56" s="156"/>
      <c r="C56" s="28" t="s">
        <v>142</v>
      </c>
      <c r="D56" s="28" t="s">
        <v>143</v>
      </c>
      <c r="E56" s="28" t="s">
        <v>102</v>
      </c>
      <c r="F56" s="29"/>
      <c r="G56" s="29"/>
      <c r="H56" s="30" t="s">
        <v>103</v>
      </c>
      <c r="I56" s="31"/>
      <c r="J56" s="32"/>
      <c r="K56" s="32"/>
      <c r="L56" s="32"/>
      <c r="M56" s="32"/>
      <c r="N56" s="33"/>
      <c r="O56" s="33"/>
      <c r="P56" s="33"/>
      <c r="Q56" s="33"/>
      <c r="R56" s="33"/>
      <c r="S56" s="33"/>
      <c r="T56" s="33"/>
      <c r="U56" s="33"/>
      <c r="V56" s="33">
        <v>4483</v>
      </c>
      <c r="W56" s="33">
        <v>4483</v>
      </c>
      <c r="X56" s="33">
        <v>4483</v>
      </c>
      <c r="Y56" s="33">
        <v>4483</v>
      </c>
      <c r="Z56" s="33">
        <v>4483</v>
      </c>
      <c r="AA56" s="33">
        <v>4483</v>
      </c>
      <c r="AB56" s="33">
        <v>4483</v>
      </c>
      <c r="AC56" s="33">
        <v>4483</v>
      </c>
      <c r="AD56" s="33">
        <v>4483</v>
      </c>
      <c r="AE56" s="33">
        <v>4483</v>
      </c>
      <c r="AF56" s="33">
        <v>4483</v>
      </c>
      <c r="AG56" s="33">
        <v>4483</v>
      </c>
      <c r="AH56" s="33">
        <v>4483</v>
      </c>
      <c r="AI56" s="33">
        <v>4483</v>
      </c>
      <c r="AJ56" s="33">
        <v>4483</v>
      </c>
      <c r="AK56" s="33">
        <v>4483</v>
      </c>
      <c r="AL56" s="33">
        <v>4483</v>
      </c>
      <c r="AM56" s="33">
        <v>4483</v>
      </c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4"/>
    </row>
    <row r="57" spans="2:94" ht="15" x14ac:dyDescent="0.2">
      <c r="B57" s="156"/>
      <c r="C57" s="28" t="s">
        <v>142</v>
      </c>
      <c r="D57" s="28" t="s">
        <v>143</v>
      </c>
      <c r="E57" s="28" t="s">
        <v>104</v>
      </c>
      <c r="F57" s="29"/>
      <c r="G57" s="29"/>
      <c r="H57" s="30" t="s">
        <v>103</v>
      </c>
      <c r="I57" s="31"/>
      <c r="J57" s="32"/>
      <c r="K57" s="32"/>
      <c r="L57" s="32"/>
      <c r="M57" s="32"/>
      <c r="N57" s="35">
        <f>+N71</f>
        <v>0</v>
      </c>
      <c r="O57" s="35">
        <f t="shared" ref="O57:BK57" si="284">+O71</f>
        <v>0</v>
      </c>
      <c r="P57" s="35">
        <f t="shared" si="284"/>
        <v>0</v>
      </c>
      <c r="Q57" s="35">
        <f t="shared" si="284"/>
        <v>782.99733837837834</v>
      </c>
      <c r="R57" s="35">
        <f t="shared" si="284"/>
        <v>1554.5726097297297</v>
      </c>
      <c r="S57" s="35">
        <f t="shared" si="284"/>
        <v>2314.7258140540534</v>
      </c>
      <c r="T57" s="35">
        <f t="shared" si="284"/>
        <v>3063.4569513513507</v>
      </c>
      <c r="U57" s="35">
        <f t="shared" si="284"/>
        <v>3800.7660216216213</v>
      </c>
      <c r="V57" s="35">
        <f t="shared" si="284"/>
        <v>3743.655686486486</v>
      </c>
      <c r="W57" s="35">
        <f t="shared" si="284"/>
        <v>3686.5453513513512</v>
      </c>
      <c r="X57" s="35">
        <f t="shared" si="284"/>
        <v>3629.4350162162154</v>
      </c>
      <c r="Y57" s="35">
        <f t="shared" si="284"/>
        <v>3572.3246810810806</v>
      </c>
      <c r="Z57" s="35">
        <f t="shared" si="284"/>
        <v>3515.2143459459453</v>
      </c>
      <c r="AA57" s="35">
        <f t="shared" si="284"/>
        <v>3458.1040108108105</v>
      </c>
      <c r="AB57" s="35">
        <f t="shared" si="284"/>
        <v>3400.9936756756751</v>
      </c>
      <c r="AC57" s="35">
        <f t="shared" si="284"/>
        <v>3343.8833405405403</v>
      </c>
      <c r="AD57" s="35">
        <f t="shared" si="284"/>
        <v>3286.7730054054045</v>
      </c>
      <c r="AE57" s="35">
        <f t="shared" si="284"/>
        <v>3229.6626702702697</v>
      </c>
      <c r="AF57" s="35">
        <f t="shared" si="284"/>
        <v>3172.5523351351344</v>
      </c>
      <c r="AG57" s="35">
        <f t="shared" si="284"/>
        <v>3115.4419999999996</v>
      </c>
      <c r="AH57" s="35">
        <f t="shared" si="284"/>
        <v>3058.3316648648643</v>
      </c>
      <c r="AI57" s="35">
        <f t="shared" si="284"/>
        <v>3001.2213297297294</v>
      </c>
      <c r="AJ57" s="35">
        <f t="shared" si="284"/>
        <v>2944.1109945945936</v>
      </c>
      <c r="AK57" s="35">
        <f t="shared" si="284"/>
        <v>2887.0006594594588</v>
      </c>
      <c r="AL57" s="35">
        <f t="shared" si="284"/>
        <v>2829.8903243243235</v>
      </c>
      <c r="AM57" s="35">
        <f t="shared" si="284"/>
        <v>2772.7799891891882</v>
      </c>
      <c r="AN57" s="35">
        <f t="shared" si="284"/>
        <v>2715.6696540540534</v>
      </c>
      <c r="AO57" s="35">
        <f t="shared" si="284"/>
        <v>2658.5593189189181</v>
      </c>
      <c r="AP57" s="35">
        <f t="shared" si="284"/>
        <v>2601.4489837837828</v>
      </c>
      <c r="AQ57" s="35">
        <f t="shared" si="284"/>
        <v>2544.3386486486479</v>
      </c>
      <c r="AR57" s="35">
        <f t="shared" si="284"/>
        <v>2487.2283135135126</v>
      </c>
      <c r="AS57" s="35">
        <f t="shared" si="284"/>
        <v>2430.1179783783773</v>
      </c>
      <c r="AT57" s="35">
        <f t="shared" si="284"/>
        <v>2373.0076432432425</v>
      </c>
      <c r="AU57" s="35">
        <f t="shared" si="284"/>
        <v>2315.8973081081072</v>
      </c>
      <c r="AV57" s="35">
        <f t="shared" si="284"/>
        <v>2258.7869729729719</v>
      </c>
      <c r="AW57" s="35">
        <f t="shared" si="284"/>
        <v>2201.676637837837</v>
      </c>
      <c r="AX57" s="35">
        <f t="shared" si="284"/>
        <v>2144.5663027027017</v>
      </c>
      <c r="AY57" s="35">
        <f t="shared" si="284"/>
        <v>2087.4559675675664</v>
      </c>
      <c r="AZ57" s="35">
        <f t="shared" si="284"/>
        <v>2030.3456324324316</v>
      </c>
      <c r="BA57" s="35">
        <f t="shared" si="284"/>
        <v>1973.2352972972965</v>
      </c>
      <c r="BB57" s="35">
        <f t="shared" si="284"/>
        <v>1916.1249621621612</v>
      </c>
      <c r="BC57" s="35">
        <f t="shared" si="284"/>
        <v>1859.0146270270016</v>
      </c>
      <c r="BD57" s="35">
        <f t="shared" si="284"/>
        <v>0</v>
      </c>
      <c r="BE57" s="35">
        <f t="shared" si="284"/>
        <v>0</v>
      </c>
      <c r="BF57" s="35">
        <f t="shared" si="284"/>
        <v>0</v>
      </c>
      <c r="BG57" s="35">
        <f t="shared" si="284"/>
        <v>0</v>
      </c>
      <c r="BH57" s="35">
        <f t="shared" si="284"/>
        <v>0</v>
      </c>
      <c r="BI57" s="35">
        <f t="shared" si="284"/>
        <v>0</v>
      </c>
      <c r="BJ57" s="35">
        <f t="shared" si="284"/>
        <v>0</v>
      </c>
      <c r="BK57" s="35">
        <f t="shared" si="284"/>
        <v>0</v>
      </c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</row>
    <row r="58" spans="2:94" ht="18" x14ac:dyDescent="0.25">
      <c r="B58" s="156"/>
      <c r="C58" s="28" t="s">
        <v>142</v>
      </c>
      <c r="D58" s="28" t="s">
        <v>143</v>
      </c>
      <c r="E58" s="28" t="s">
        <v>105</v>
      </c>
      <c r="F58" s="36">
        <v>3.5000000000000003E-2</v>
      </c>
      <c r="G58" s="29"/>
      <c r="H58" s="30" t="s">
        <v>103</v>
      </c>
      <c r="I58" s="31"/>
      <c r="J58" s="32"/>
      <c r="K58" s="32"/>
      <c r="L58" s="32"/>
      <c r="M58" s="32"/>
      <c r="N58" s="37">
        <f>+$F58</f>
        <v>3.5000000000000003E-2</v>
      </c>
      <c r="O58" s="38">
        <f>N58</f>
        <v>3.5000000000000003E-2</v>
      </c>
      <c r="P58" s="38">
        <f t="shared" ref="P58" si="285">O58</f>
        <v>3.5000000000000003E-2</v>
      </c>
      <c r="Q58" s="38">
        <f t="shared" ref="Q58" si="286">P58</f>
        <v>3.5000000000000003E-2</v>
      </c>
      <c r="R58" s="38">
        <f t="shared" ref="R58" si="287">Q58</f>
        <v>3.5000000000000003E-2</v>
      </c>
      <c r="S58" s="38">
        <f t="shared" ref="S58" si="288">R58</f>
        <v>3.5000000000000003E-2</v>
      </c>
      <c r="T58" s="38">
        <f t="shared" ref="T58" si="289">S58</f>
        <v>3.5000000000000003E-2</v>
      </c>
      <c r="U58" s="38">
        <f t="shared" ref="U58" si="290">T58</f>
        <v>3.5000000000000003E-2</v>
      </c>
      <c r="V58" s="38">
        <f t="shared" ref="V58" si="291">U58</f>
        <v>3.5000000000000003E-2</v>
      </c>
      <c r="W58" s="38">
        <f t="shared" ref="W58" si="292">V58</f>
        <v>3.5000000000000003E-2</v>
      </c>
      <c r="X58" s="38">
        <f t="shared" ref="X58" si="293">W58</f>
        <v>3.5000000000000003E-2</v>
      </c>
      <c r="Y58" s="38">
        <f t="shared" ref="Y58" si="294">X58</f>
        <v>3.5000000000000003E-2</v>
      </c>
      <c r="Z58" s="38">
        <f t="shared" ref="Z58" si="295">Y58</f>
        <v>3.5000000000000003E-2</v>
      </c>
      <c r="AA58" s="38">
        <f t="shared" ref="AA58" si="296">Z58</f>
        <v>3.5000000000000003E-2</v>
      </c>
      <c r="AB58" s="38">
        <f t="shared" ref="AB58" si="297">AA58</f>
        <v>3.5000000000000003E-2</v>
      </c>
      <c r="AC58" s="38">
        <f t="shared" ref="AC58" si="298">AB58</f>
        <v>3.5000000000000003E-2</v>
      </c>
      <c r="AD58" s="38">
        <f t="shared" ref="AD58" si="299">AC58</f>
        <v>3.5000000000000003E-2</v>
      </c>
      <c r="AE58" s="38">
        <f t="shared" ref="AE58" si="300">AD58</f>
        <v>3.5000000000000003E-2</v>
      </c>
      <c r="AF58" s="38">
        <f t="shared" ref="AF58" si="301">AE58</f>
        <v>3.5000000000000003E-2</v>
      </c>
      <c r="AG58" s="38">
        <f t="shared" ref="AG58" si="302">AF58</f>
        <v>3.5000000000000003E-2</v>
      </c>
      <c r="AH58" s="38">
        <f t="shared" ref="AH58" si="303">AG58</f>
        <v>3.5000000000000003E-2</v>
      </c>
      <c r="AI58" s="38">
        <f t="shared" ref="AI58" si="304">AH58</f>
        <v>3.5000000000000003E-2</v>
      </c>
      <c r="AJ58" s="38">
        <f t="shared" ref="AJ58" si="305">AI58</f>
        <v>3.5000000000000003E-2</v>
      </c>
      <c r="AK58" s="38">
        <f t="shared" ref="AK58" si="306">AJ58</f>
        <v>3.5000000000000003E-2</v>
      </c>
      <c r="AL58" s="38">
        <f t="shared" ref="AL58" si="307">AK58</f>
        <v>3.5000000000000003E-2</v>
      </c>
      <c r="AM58" s="38">
        <f t="shared" ref="AM58" si="308">AL58</f>
        <v>3.5000000000000003E-2</v>
      </c>
      <c r="AN58" s="38">
        <f t="shared" ref="AN58" si="309">AM58</f>
        <v>3.5000000000000003E-2</v>
      </c>
      <c r="AO58" s="38">
        <f t="shared" ref="AO58" si="310">AN58</f>
        <v>3.5000000000000003E-2</v>
      </c>
      <c r="AP58" s="38">
        <f t="shared" ref="AP58" si="311">AO58</f>
        <v>3.5000000000000003E-2</v>
      </c>
      <c r="AQ58" s="38">
        <f t="shared" ref="AQ58" si="312">AP58</f>
        <v>3.5000000000000003E-2</v>
      </c>
      <c r="AR58" s="38">
        <f t="shared" ref="AR58" si="313">AQ58</f>
        <v>3.5000000000000003E-2</v>
      </c>
      <c r="AS58" s="37">
        <v>0.03</v>
      </c>
      <c r="AT58" s="38">
        <f>+AS58</f>
        <v>0.03</v>
      </c>
      <c r="AU58" s="38">
        <f t="shared" ref="AU58" si="314">+AT58</f>
        <v>0.03</v>
      </c>
      <c r="AV58" s="38">
        <f t="shared" ref="AV58" si="315">+AU58</f>
        <v>0.03</v>
      </c>
      <c r="AW58" s="38">
        <f t="shared" ref="AW58" si="316">+AV58</f>
        <v>0.03</v>
      </c>
      <c r="AX58" s="38">
        <f t="shared" ref="AX58" si="317">+AW58</f>
        <v>0.03</v>
      </c>
      <c r="AY58" s="38">
        <f t="shared" ref="AY58" si="318">+AX58</f>
        <v>0.03</v>
      </c>
      <c r="AZ58" s="38">
        <f t="shared" ref="AZ58" si="319">+AY58</f>
        <v>0.03</v>
      </c>
      <c r="BA58" s="38">
        <f t="shared" ref="BA58" si="320">+AZ58</f>
        <v>0.03</v>
      </c>
      <c r="BB58" s="38">
        <f t="shared" ref="BB58" si="321">+BA58</f>
        <v>0.03</v>
      </c>
      <c r="BC58" s="38">
        <f t="shared" ref="BC58" si="322">+BB58</f>
        <v>0.03</v>
      </c>
      <c r="BD58" s="38">
        <f t="shared" ref="BD58" si="323">+BC58</f>
        <v>0.03</v>
      </c>
      <c r="BE58" s="38">
        <f t="shared" ref="BE58" si="324">+BD58</f>
        <v>0.03</v>
      </c>
      <c r="BF58" s="38">
        <f t="shared" ref="BF58" si="325">+BE58</f>
        <v>0.03</v>
      </c>
      <c r="BG58" s="38">
        <f t="shared" ref="BG58" si="326">+BF58</f>
        <v>0.03</v>
      </c>
      <c r="BH58" s="38">
        <f t="shared" ref="BH58" si="327">+BG58</f>
        <v>0.03</v>
      </c>
      <c r="BI58" s="38">
        <f t="shared" ref="BI58" si="328">+BH58</f>
        <v>0.03</v>
      </c>
      <c r="BJ58" s="38">
        <f t="shared" ref="BJ58" si="329">+BI58</f>
        <v>0.03</v>
      </c>
      <c r="BK58" s="38">
        <f t="shared" ref="BK58" si="330">+BJ58</f>
        <v>0.03</v>
      </c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7"/>
      <c r="CM58" s="38"/>
      <c r="CN58" s="38"/>
      <c r="CO58" s="38"/>
      <c r="CP58" s="38"/>
    </row>
    <row r="59" spans="2:94" ht="15" x14ac:dyDescent="0.2">
      <c r="B59" s="156"/>
      <c r="C59" s="28" t="s">
        <v>142</v>
      </c>
      <c r="D59" s="28" t="s">
        <v>143</v>
      </c>
      <c r="E59" s="28" t="s">
        <v>106</v>
      </c>
      <c r="F59" s="29"/>
      <c r="G59" s="29"/>
      <c r="H59" s="30" t="s">
        <v>103</v>
      </c>
      <c r="I59" s="31"/>
      <c r="J59" s="32"/>
      <c r="K59" s="32"/>
      <c r="L59" s="32"/>
      <c r="M59" s="32"/>
      <c r="N59" s="39">
        <f>1/(1+N58)</f>
        <v>0.96618357487922713</v>
      </c>
      <c r="O59" s="39">
        <f>1/(1+O58)*N59</f>
        <v>0.93351070036640305</v>
      </c>
      <c r="P59" s="39">
        <f t="shared" ref="P59" si="331">1/(1+P58)*O59</f>
        <v>0.90194270566802237</v>
      </c>
      <c r="Q59" s="39">
        <f t="shared" ref="Q59" si="332">1/(1+Q58)*P59</f>
        <v>0.87144222769857238</v>
      </c>
      <c r="R59" s="39">
        <f t="shared" ref="R59" si="333">1/(1+R58)*Q59</f>
        <v>0.84197316685852408</v>
      </c>
      <c r="S59" s="39">
        <f t="shared" ref="S59" si="334">1/(1+S58)*R59</f>
        <v>0.81350064430775282</v>
      </c>
      <c r="T59" s="39">
        <f t="shared" ref="T59" si="335">1/(1+T58)*S59</f>
        <v>0.78599096068381924</v>
      </c>
      <c r="U59" s="39">
        <f t="shared" ref="U59" si="336">1/(1+U58)*T59</f>
        <v>0.75941155621625056</v>
      </c>
      <c r="V59" s="39">
        <f t="shared" ref="V59" si="337">1/(1+V58)*U59</f>
        <v>0.73373097218961414</v>
      </c>
      <c r="W59" s="39">
        <f t="shared" ref="W59" si="338">1/(1+W58)*V59</f>
        <v>0.70891881370977217</v>
      </c>
      <c r="X59" s="39">
        <f t="shared" ref="X59" si="339">1/(1+X58)*W59</f>
        <v>0.68494571372924851</v>
      </c>
      <c r="Y59" s="39">
        <f t="shared" ref="Y59" si="340">1/(1+Y58)*X59</f>
        <v>0.66178329828912907</v>
      </c>
      <c r="Z59" s="39">
        <f t="shared" ref="Z59" si="341">1/(1+Z58)*Y59</f>
        <v>0.63940415293635666</v>
      </c>
      <c r="AA59" s="39">
        <f t="shared" ref="AA59" si="342">1/(1+AA58)*Z59</f>
        <v>0.61778179027667313</v>
      </c>
      <c r="AB59" s="39">
        <f t="shared" ref="AB59" si="343">1/(1+AB58)*AA59</f>
        <v>0.59689061862480497</v>
      </c>
      <c r="AC59" s="39">
        <f t="shared" ref="AC59" si="344">1/(1+AC58)*AB59</f>
        <v>0.57670591171478747</v>
      </c>
      <c r="AD59" s="39">
        <f t="shared" ref="AD59" si="345">1/(1+AD58)*AC59</f>
        <v>0.55720377943457733</v>
      </c>
      <c r="AE59" s="39">
        <f t="shared" ref="AE59" si="346">1/(1+AE58)*AD59</f>
        <v>0.53836113955031628</v>
      </c>
      <c r="AF59" s="39">
        <f t="shared" ref="AF59" si="347">1/(1+AF58)*AE59</f>
        <v>0.520155690386779</v>
      </c>
      <c r="AG59" s="39">
        <f t="shared" ref="AG59" si="348">1/(1+AG58)*AF59</f>
        <v>0.50256588443167061</v>
      </c>
      <c r="AH59" s="39">
        <f t="shared" ref="AH59" si="349">1/(1+AH58)*AG59</f>
        <v>0.48557090283253201</v>
      </c>
      <c r="AI59" s="39">
        <f t="shared" ref="AI59" si="350">1/(1+AI58)*AH59</f>
        <v>0.46915063075606961</v>
      </c>
      <c r="AJ59" s="39">
        <f t="shared" ref="AJ59" si="351">1/(1+AJ58)*AI59</f>
        <v>0.45328563358074364</v>
      </c>
      <c r="AK59" s="39">
        <f t="shared" ref="AK59" si="352">1/(1+AK58)*AJ59</f>
        <v>0.43795713389443836</v>
      </c>
      <c r="AL59" s="39">
        <f t="shared" ref="AL59" si="353">1/(1+AL58)*AK59</f>
        <v>0.42314698926998878</v>
      </c>
      <c r="AM59" s="39">
        <f t="shared" ref="AM59" si="354">1/(1+AM58)*AL59</f>
        <v>0.40883767079225974</v>
      </c>
      <c r="AN59" s="39">
        <f t="shared" ref="AN59" si="355">1/(1+AN58)*AM59</f>
        <v>0.39501224231136212</v>
      </c>
      <c r="AO59" s="39">
        <f t="shared" ref="AO59" si="356">1/(1+AO58)*AN59</f>
        <v>0.38165434039745133</v>
      </c>
      <c r="AP59" s="39">
        <f t="shared" ref="AP59" si="357">1/(1+AP58)*AO59</f>
        <v>0.36874815497338298</v>
      </c>
      <c r="AQ59" s="39">
        <f t="shared" ref="AQ59" si="358">1/(1+AQ58)*AP59</f>
        <v>0.35627841060230242</v>
      </c>
      <c r="AR59" s="39">
        <f t="shared" ref="AR59" si="359">1/(1+AR58)*AQ59</f>
        <v>0.34423034840802169</v>
      </c>
      <c r="AS59" s="39">
        <f t="shared" ref="AS59" si="360">1/(1+AS58)*AR59</f>
        <v>0.33420422175536085</v>
      </c>
      <c r="AT59" s="39">
        <f t="shared" ref="AT59" si="361">1/(1+AT58)*AS59</f>
        <v>0.32447011820908822</v>
      </c>
      <c r="AU59" s="39">
        <f t="shared" ref="AU59" si="362">1/(1+AU58)*AT59</f>
        <v>0.31501953224183321</v>
      </c>
      <c r="AV59" s="39">
        <f t="shared" ref="AV59" si="363">1/(1+AV58)*AU59</f>
        <v>0.30584420606003226</v>
      </c>
      <c r="AW59" s="39">
        <f t="shared" ref="AW59" si="364">1/(1+AW58)*AV59</f>
        <v>0.29693612238838085</v>
      </c>
      <c r="AX59" s="39">
        <f t="shared" ref="AX59" si="365">1/(1+AX58)*AW59</f>
        <v>0.28828749746444743</v>
      </c>
      <c r="AY59" s="39">
        <f t="shared" ref="AY59" si="366">1/(1+AY58)*AX59</f>
        <v>0.27989077423732761</v>
      </c>
      <c r="AZ59" s="39">
        <f t="shared" ref="AZ59" si="367">1/(1+AZ58)*AY59</f>
        <v>0.27173861576439573</v>
      </c>
      <c r="BA59" s="39">
        <f t="shared" ref="BA59" si="368">1/(1+BA58)*AZ59</f>
        <v>0.2638238988003842</v>
      </c>
      <c r="BB59" s="39">
        <f t="shared" ref="BB59" si="369">1/(1+BB58)*BA59</f>
        <v>0.25613970757318855</v>
      </c>
      <c r="BC59" s="39">
        <f t="shared" ref="BC59" si="370">1/(1+BC58)*BB59</f>
        <v>0.24867932774095974</v>
      </c>
      <c r="BD59" s="39">
        <f t="shared" ref="BD59" si="371">1/(1+BD58)*BC59</f>
        <v>0.24143624052520363</v>
      </c>
      <c r="BE59" s="39">
        <f t="shared" ref="BE59" si="372">1/(1+BE58)*BD59</f>
        <v>0.2344041170147608</v>
      </c>
      <c r="BF59" s="39">
        <f t="shared" ref="BF59" si="373">1/(1+BF58)*BE59</f>
        <v>0.2275768126356901</v>
      </c>
      <c r="BG59" s="39">
        <f t="shared" ref="BG59" si="374">1/(1+BG58)*BF59</f>
        <v>0.22094836178222341</v>
      </c>
      <c r="BH59" s="39">
        <f t="shared" ref="BH59" si="375">1/(1+BH58)*BG59</f>
        <v>0.2145129726041004</v>
      </c>
      <c r="BI59" s="39">
        <f t="shared" ref="BI59" si="376">1/(1+BI58)*BH59</f>
        <v>0.20826502194572855</v>
      </c>
      <c r="BJ59" s="39">
        <f t="shared" ref="BJ59" si="377">1/(1+BJ58)*BI59</f>
        <v>0.20219905043274616</v>
      </c>
      <c r="BK59" s="39">
        <f t="shared" ref="BK59" si="378">1/(1+BK58)*BJ59</f>
        <v>0.19630975770169531</v>
      </c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</row>
    <row r="60" spans="2:94" ht="15" x14ac:dyDescent="0.2">
      <c r="B60" s="156"/>
      <c r="C60" s="28" t="s">
        <v>142</v>
      </c>
      <c r="D60" s="28" t="s">
        <v>143</v>
      </c>
      <c r="E60" s="28" t="s">
        <v>107</v>
      </c>
      <c r="F60" s="28" t="s">
        <v>108</v>
      </c>
      <c r="G60" s="28"/>
      <c r="H60" s="28" t="s">
        <v>109</v>
      </c>
      <c r="I60" s="31"/>
      <c r="J60" s="32"/>
      <c r="K60" s="32"/>
      <c r="L60" s="32"/>
      <c r="M60" s="32"/>
      <c r="N60" s="33"/>
      <c r="O60" s="33"/>
      <c r="P60" s="33"/>
      <c r="Q60" s="78">
        <f>11869/5</f>
        <v>2373.8000000000002</v>
      </c>
      <c r="R60" s="78">
        <f>11869/5</f>
        <v>2373.8000000000002</v>
      </c>
      <c r="S60" s="78">
        <f>11869/5</f>
        <v>2373.8000000000002</v>
      </c>
      <c r="T60" s="78">
        <f>11869/5</f>
        <v>2373.8000000000002</v>
      </c>
      <c r="U60" s="78">
        <f>11869/5</f>
        <v>2373.8000000000002</v>
      </c>
      <c r="V60" s="33"/>
      <c r="W60" s="33"/>
      <c r="X60" s="33"/>
      <c r="Y60" s="68"/>
      <c r="Z60" s="68"/>
      <c r="AA60" s="68"/>
      <c r="AB60" s="68"/>
      <c r="AC60" s="68"/>
      <c r="AD60" s="68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4"/>
    </row>
    <row r="61" spans="2:94" ht="15" x14ac:dyDescent="0.2">
      <c r="B61" s="156"/>
      <c r="C61" s="30" t="s">
        <v>142</v>
      </c>
      <c r="D61" s="30" t="s">
        <v>143</v>
      </c>
      <c r="E61" s="30" t="s">
        <v>107</v>
      </c>
      <c r="F61" s="28" t="s">
        <v>110</v>
      </c>
      <c r="G61" s="28"/>
      <c r="H61" s="40" t="s">
        <v>109</v>
      </c>
      <c r="I61" s="41"/>
      <c r="J61" s="32"/>
      <c r="K61" s="32"/>
      <c r="L61" s="32"/>
      <c r="M61" s="32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68"/>
      <c r="Z61" s="68"/>
      <c r="AA61" s="68"/>
      <c r="AB61" s="68"/>
      <c r="AC61" s="68"/>
      <c r="AD61" s="68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4"/>
    </row>
    <row r="62" spans="2:94" s="42" customFormat="1" ht="29.25" thickBot="1" x14ac:dyDescent="0.25">
      <c r="B62" s="156"/>
      <c r="C62" s="44" t="s">
        <v>142</v>
      </c>
      <c r="D62" s="44" t="s">
        <v>143</v>
      </c>
      <c r="E62" s="44" t="s">
        <v>111</v>
      </c>
      <c r="F62" s="43"/>
      <c r="G62" s="43"/>
      <c r="H62" s="43" t="s">
        <v>101</v>
      </c>
      <c r="I62" s="45"/>
      <c r="J62" s="46"/>
      <c r="K62" s="46"/>
      <c r="L62" s="46"/>
      <c r="M62" s="46"/>
      <c r="N62" s="47" t="str">
        <f t="shared" ref="N62:BY62" si="379">IF((N56+N57)*N59&lt;&gt;0,(N56+N57)*N59,"")</f>
        <v/>
      </c>
      <c r="O62" s="47" t="str">
        <f t="shared" si="379"/>
        <v/>
      </c>
      <c r="P62" s="47" t="str">
        <f t="shared" si="379"/>
        <v/>
      </c>
      <c r="Q62" s="47">
        <f t="shared" si="379"/>
        <v>682.33694483850695</v>
      </c>
      <c r="R62" s="47">
        <f t="shared" si="379"/>
        <v>1308.908423325661</v>
      </c>
      <c r="S62" s="47">
        <f t="shared" si="379"/>
        <v>1883.0309411287601</v>
      </c>
      <c r="T62" s="47">
        <f t="shared" si="379"/>
        <v>2407.8494722061723</v>
      </c>
      <c r="U62" s="47">
        <f t="shared" si="379"/>
        <v>2886.3456392935227</v>
      </c>
      <c r="V62" s="47">
        <f t="shared" si="379"/>
        <v>6036.152074714948</v>
      </c>
      <c r="W62" s="47">
        <f t="shared" si="379"/>
        <v>5791.5443990281838</v>
      </c>
      <c r="X62" s="47">
        <f t="shared" si="379"/>
        <v>5556.5775922643634</v>
      </c>
      <c r="Y62" s="47">
        <f t="shared" si="379"/>
        <v>5330.8793362356646</v>
      </c>
      <c r="Z62" s="47">
        <f t="shared" si="379"/>
        <v>5114.0914688729836</v>
      </c>
      <c r="AA62" s="47">
        <f t="shared" si="379"/>
        <v>4905.869452571972</v>
      </c>
      <c r="AB62" s="47">
        <f t="shared" si="379"/>
        <v>4705.8818623081033</v>
      </c>
      <c r="AC62" s="47">
        <f t="shared" si="379"/>
        <v>4513.8098927917135</v>
      </c>
      <c r="AD62" s="47">
        <f t="shared" si="379"/>
        <v>4329.3468839606458</v>
      </c>
      <c r="AE62" s="47">
        <f t="shared" si="379"/>
        <v>4152.1978641338874</v>
      </c>
      <c r="AF62" s="47">
        <f t="shared" si="379"/>
        <v>3982.0791101743343</v>
      </c>
      <c r="AG62" s="47">
        <f t="shared" si="379"/>
        <v>3818.7177240327514</v>
      </c>
      <c r="AH62" s="47">
        <f t="shared" si="379"/>
        <v>3661.8512250679937</v>
      </c>
      <c r="AI62" s="47">
        <f t="shared" si="379"/>
        <v>3511.2271575607324</v>
      </c>
      <c r="AJ62" s="47">
        <f t="shared" si="379"/>
        <v>3366.6027128593173</v>
      </c>
      <c r="AK62" s="47">
        <f t="shared" si="379"/>
        <v>3227.7443656169853</v>
      </c>
      <c r="AL62" s="47">
        <f t="shared" si="379"/>
        <v>3094.4275235994696</v>
      </c>
      <c r="AM62" s="47">
        <f t="shared" si="379"/>
        <v>2966.4361905611954</v>
      </c>
      <c r="AN62" s="47">
        <f t="shared" si="379"/>
        <v>1072.7227594248127</v>
      </c>
      <c r="AO62" s="47">
        <f t="shared" si="379"/>
        <v>1014.6507032694972</v>
      </c>
      <c r="AP62" s="47">
        <f t="shared" si="379"/>
        <v>959.279513027652</v>
      </c>
      <c r="AQ62" s="47">
        <f t="shared" si="379"/>
        <v>906.49292977455025</v>
      </c>
      <c r="AR62" s="47">
        <f t="shared" si="379"/>
        <v>856.17946893105261</v>
      </c>
      <c r="AS62" s="47">
        <f t="shared" si="379"/>
        <v>812.15568773765642</v>
      </c>
      <c r="AT62" s="47">
        <f t="shared" si="379"/>
        <v>769.97007051420474</v>
      </c>
      <c r="AU62" s="47">
        <f t="shared" si="379"/>
        <v>729.55288672033657</v>
      </c>
      <c r="AV62" s="47">
        <f t="shared" si="379"/>
        <v>690.83690840766212</v>
      </c>
      <c r="AW62" s="47">
        <f t="shared" si="379"/>
        <v>653.75732359265487</v>
      </c>
      <c r="AX62" s="47">
        <f t="shared" si="379"/>
        <v>618.25165255274453</v>
      </c>
      <c r="AY62" s="47">
        <f t="shared" si="379"/>
        <v>584.25966694881595</v>
      </c>
      <c r="AZ62" s="47">
        <f t="shared" si="379"/>
        <v>551.7233116804756</v>
      </c>
      <c r="BA62" s="47">
        <f t="shared" si="379"/>
        <v>520.58662938350801</v>
      </c>
      <c r="BB62" s="47">
        <f t="shared" si="379"/>
        <v>490.79568748190292</v>
      </c>
      <c r="BC62" s="47">
        <f t="shared" si="379"/>
        <v>462.29850770968574</v>
      </c>
      <c r="BD62" s="47" t="str">
        <f t="shared" si="379"/>
        <v/>
      </c>
      <c r="BE62" s="47" t="str">
        <f t="shared" si="379"/>
        <v/>
      </c>
      <c r="BF62" s="47" t="str">
        <f t="shared" si="379"/>
        <v/>
      </c>
      <c r="BG62" s="47" t="str">
        <f t="shared" si="379"/>
        <v/>
      </c>
      <c r="BH62" s="47" t="str">
        <f t="shared" si="379"/>
        <v/>
      </c>
      <c r="BI62" s="47" t="str">
        <f t="shared" si="379"/>
        <v/>
      </c>
      <c r="BJ62" s="47" t="str">
        <f t="shared" si="379"/>
        <v/>
      </c>
      <c r="BK62" s="47" t="str">
        <f t="shared" si="379"/>
        <v/>
      </c>
      <c r="BL62" s="47" t="str">
        <f t="shared" si="379"/>
        <v/>
      </c>
      <c r="BM62" s="47" t="str">
        <f t="shared" si="379"/>
        <v/>
      </c>
      <c r="BN62" s="47" t="str">
        <f t="shared" si="379"/>
        <v/>
      </c>
      <c r="BO62" s="47" t="str">
        <f t="shared" si="379"/>
        <v/>
      </c>
      <c r="BP62" s="47" t="str">
        <f t="shared" si="379"/>
        <v/>
      </c>
      <c r="BQ62" s="47" t="str">
        <f t="shared" si="379"/>
        <v/>
      </c>
      <c r="BR62" s="47" t="str">
        <f t="shared" si="379"/>
        <v/>
      </c>
      <c r="BS62" s="47" t="str">
        <f t="shared" si="379"/>
        <v/>
      </c>
      <c r="BT62" s="47" t="str">
        <f t="shared" si="379"/>
        <v/>
      </c>
      <c r="BU62" s="47" t="str">
        <f t="shared" si="379"/>
        <v/>
      </c>
      <c r="BV62" s="47" t="str">
        <f t="shared" si="379"/>
        <v/>
      </c>
      <c r="BW62" s="47" t="str">
        <f t="shared" si="379"/>
        <v/>
      </c>
      <c r="BX62" s="47" t="str">
        <f t="shared" si="379"/>
        <v/>
      </c>
      <c r="BY62" s="47" t="str">
        <f t="shared" si="379"/>
        <v/>
      </c>
      <c r="BZ62" s="47" t="str">
        <f t="shared" ref="BZ62:CP62" si="380">IF((BZ56+BZ57)*BZ59&lt;&gt;0,(BZ56+BZ57)*BZ59,"")</f>
        <v/>
      </c>
      <c r="CA62" s="47" t="str">
        <f t="shared" si="380"/>
        <v/>
      </c>
      <c r="CB62" s="47" t="str">
        <f t="shared" si="380"/>
        <v/>
      </c>
      <c r="CC62" s="47" t="str">
        <f t="shared" si="380"/>
        <v/>
      </c>
      <c r="CD62" s="47" t="str">
        <f t="shared" si="380"/>
        <v/>
      </c>
      <c r="CE62" s="47" t="str">
        <f t="shared" si="380"/>
        <v/>
      </c>
      <c r="CF62" s="47" t="str">
        <f t="shared" si="380"/>
        <v/>
      </c>
      <c r="CG62" s="47" t="str">
        <f t="shared" si="380"/>
        <v/>
      </c>
      <c r="CH62" s="47" t="str">
        <f t="shared" si="380"/>
        <v/>
      </c>
      <c r="CI62" s="47" t="str">
        <f t="shared" si="380"/>
        <v/>
      </c>
      <c r="CJ62" s="47" t="str">
        <f t="shared" si="380"/>
        <v/>
      </c>
      <c r="CK62" s="47" t="str">
        <f t="shared" si="380"/>
        <v/>
      </c>
      <c r="CL62" s="47" t="str">
        <f t="shared" si="380"/>
        <v/>
      </c>
      <c r="CM62" s="47" t="str">
        <f t="shared" si="380"/>
        <v/>
      </c>
      <c r="CN62" s="47" t="str">
        <f t="shared" si="380"/>
        <v/>
      </c>
      <c r="CO62" s="47" t="str">
        <f t="shared" si="380"/>
        <v/>
      </c>
      <c r="CP62" s="48" t="str">
        <f t="shared" si="380"/>
        <v/>
      </c>
    </row>
    <row r="63" spans="2:94" s="42" customFormat="1" ht="15" customHeight="1" thickBot="1" x14ac:dyDescent="0.25">
      <c r="B63" s="157"/>
      <c r="C63" s="44" t="s">
        <v>142</v>
      </c>
      <c r="D63" s="44" t="s">
        <v>143</v>
      </c>
      <c r="E63" s="44" t="s">
        <v>112</v>
      </c>
      <c r="F63" s="43"/>
      <c r="G63" s="43"/>
      <c r="H63" s="43" t="s">
        <v>101</v>
      </c>
      <c r="I63" s="158">
        <f>IF(SUM($N$62:$CP$62)&lt;&gt;0,SUM($N$62:$CP$62),"")</f>
        <v>98927.421964305075</v>
      </c>
      <c r="J63" s="159"/>
      <c r="K63" s="159"/>
      <c r="L63" s="159"/>
      <c r="M63" s="160"/>
    </row>
    <row r="64" spans="2:94" s="42" customFormat="1" ht="35.25" customHeight="1" x14ac:dyDescent="0.2">
      <c r="B64" s="49"/>
      <c r="C64" s="50"/>
      <c r="D64" s="50"/>
      <c r="E64" s="51"/>
      <c r="F64" s="50"/>
      <c r="G64" s="50"/>
      <c r="H64" s="50"/>
      <c r="I64" s="52"/>
      <c r="J64" s="53"/>
    </row>
    <row r="65" spans="6:94" ht="15" thickBot="1" x14ac:dyDescent="0.25"/>
    <row r="66" spans="6:94" ht="18" x14ac:dyDescent="0.25">
      <c r="F66" s="54" t="s">
        <v>113</v>
      </c>
      <c r="N66" s="17" t="s">
        <v>18</v>
      </c>
      <c r="O66" s="17" t="s">
        <v>19</v>
      </c>
      <c r="P66" s="17" t="s">
        <v>20</v>
      </c>
      <c r="Q66" s="17" t="s">
        <v>21</v>
      </c>
      <c r="R66" s="17" t="s">
        <v>22</v>
      </c>
      <c r="S66" s="17" t="s">
        <v>23</v>
      </c>
      <c r="T66" s="17" t="s">
        <v>24</v>
      </c>
      <c r="U66" s="17" t="s">
        <v>25</v>
      </c>
      <c r="V66" s="17" t="s">
        <v>26</v>
      </c>
      <c r="W66" s="17" t="s">
        <v>27</v>
      </c>
      <c r="X66" s="17" t="s">
        <v>28</v>
      </c>
      <c r="Y66" s="17" t="s">
        <v>29</v>
      </c>
      <c r="Z66" s="17" t="s">
        <v>30</v>
      </c>
      <c r="AA66" s="17" t="s">
        <v>31</v>
      </c>
      <c r="AB66" s="17" t="s">
        <v>32</v>
      </c>
      <c r="AC66" s="17" t="s">
        <v>33</v>
      </c>
      <c r="AD66" s="17" t="s">
        <v>34</v>
      </c>
      <c r="AE66" s="17" t="s">
        <v>35</v>
      </c>
      <c r="AF66" s="17" t="s">
        <v>36</v>
      </c>
      <c r="AG66" s="17" t="s">
        <v>37</v>
      </c>
      <c r="AH66" s="17" t="s">
        <v>38</v>
      </c>
      <c r="AI66" s="17" t="s">
        <v>39</v>
      </c>
      <c r="AJ66" s="17" t="s">
        <v>40</v>
      </c>
      <c r="AK66" s="17" t="s">
        <v>41</v>
      </c>
      <c r="AL66" s="17" t="s">
        <v>42</v>
      </c>
      <c r="AM66" s="17" t="s">
        <v>43</v>
      </c>
      <c r="AN66" s="17" t="s">
        <v>44</v>
      </c>
      <c r="AO66" s="17" t="s">
        <v>45</v>
      </c>
      <c r="AP66" s="17" t="s">
        <v>46</v>
      </c>
      <c r="AQ66" s="17" t="s">
        <v>47</v>
      </c>
      <c r="AR66" s="17" t="s">
        <v>48</v>
      </c>
      <c r="AS66" s="17" t="s">
        <v>49</v>
      </c>
      <c r="AT66" s="17" t="s">
        <v>50</v>
      </c>
      <c r="AU66" s="17" t="s">
        <v>51</v>
      </c>
      <c r="AV66" s="17" t="s">
        <v>52</v>
      </c>
      <c r="AW66" s="17" t="s">
        <v>53</v>
      </c>
      <c r="AX66" s="17" t="s">
        <v>54</v>
      </c>
      <c r="AY66" s="17" t="s">
        <v>55</v>
      </c>
      <c r="AZ66" s="17" t="s">
        <v>56</v>
      </c>
      <c r="BA66" s="17" t="s">
        <v>57</v>
      </c>
      <c r="BB66" s="17" t="s">
        <v>58</v>
      </c>
      <c r="BC66" s="17" t="s">
        <v>59</v>
      </c>
      <c r="BD66" s="17" t="s">
        <v>60</v>
      </c>
      <c r="BE66" s="17" t="s">
        <v>61</v>
      </c>
      <c r="BF66" s="17" t="s">
        <v>62</v>
      </c>
      <c r="BG66" s="17" t="s">
        <v>63</v>
      </c>
      <c r="BH66" s="17" t="s">
        <v>64</v>
      </c>
      <c r="BI66" s="17" t="s">
        <v>65</v>
      </c>
      <c r="BJ66" s="17" t="s">
        <v>66</v>
      </c>
      <c r="BK66" s="17" t="s">
        <v>67</v>
      </c>
      <c r="BL66" s="17" t="s">
        <v>68</v>
      </c>
      <c r="BM66" s="17" t="s">
        <v>69</v>
      </c>
      <c r="BN66" s="17" t="s">
        <v>70</v>
      </c>
      <c r="BO66" s="17" t="s">
        <v>71</v>
      </c>
      <c r="BP66" s="17" t="s">
        <v>72</v>
      </c>
      <c r="BQ66" s="17" t="s">
        <v>73</v>
      </c>
      <c r="BR66" s="17" t="s">
        <v>74</v>
      </c>
      <c r="BS66" s="17" t="s">
        <v>75</v>
      </c>
      <c r="BT66" s="17" t="s">
        <v>76</v>
      </c>
      <c r="BU66" s="17" t="s">
        <v>77</v>
      </c>
      <c r="BV66" s="17" t="s">
        <v>78</v>
      </c>
      <c r="BW66" s="17" t="s">
        <v>79</v>
      </c>
      <c r="BX66" s="17" t="s">
        <v>80</v>
      </c>
      <c r="BY66" s="17" t="s">
        <v>81</v>
      </c>
      <c r="BZ66" s="17" t="s">
        <v>82</v>
      </c>
      <c r="CA66" s="17" t="s">
        <v>83</v>
      </c>
      <c r="CB66" s="17" t="s">
        <v>84</v>
      </c>
      <c r="CC66" s="17" t="s">
        <v>85</v>
      </c>
      <c r="CD66" s="17" t="s">
        <v>86</v>
      </c>
      <c r="CE66" s="17" t="s">
        <v>87</v>
      </c>
      <c r="CF66" s="17" t="s">
        <v>88</v>
      </c>
      <c r="CG66" s="17" t="s">
        <v>89</v>
      </c>
      <c r="CH66" s="17" t="s">
        <v>90</v>
      </c>
      <c r="CI66" s="17" t="s">
        <v>91</v>
      </c>
      <c r="CJ66" s="17" t="s">
        <v>92</v>
      </c>
      <c r="CK66" s="17" t="s">
        <v>93</v>
      </c>
      <c r="CL66" s="17" t="s">
        <v>94</v>
      </c>
      <c r="CM66" s="17" t="s">
        <v>95</v>
      </c>
      <c r="CN66" s="17" t="s">
        <v>96</v>
      </c>
      <c r="CO66" s="17" t="s">
        <v>97</v>
      </c>
      <c r="CP66" s="18" t="s">
        <v>98</v>
      </c>
    </row>
    <row r="67" spans="6:94" ht="18" x14ac:dyDescent="0.25">
      <c r="F67" s="55" t="s">
        <v>114</v>
      </c>
      <c r="G67" s="56" t="s">
        <v>115</v>
      </c>
      <c r="H67" s="57"/>
      <c r="I67" s="57"/>
      <c r="J67" s="57"/>
      <c r="K67" s="57"/>
      <c r="L67" s="57"/>
      <c r="M67" s="57"/>
      <c r="N67" s="57">
        <f>+N55</f>
        <v>0</v>
      </c>
      <c r="O67" s="58">
        <f t="shared" ref="O67" si="381">+O55+N69</f>
        <v>0</v>
      </c>
      <c r="P67" s="58">
        <f t="shared" ref="P67" si="382">+P55+O69</f>
        <v>0</v>
      </c>
      <c r="Q67" s="58">
        <f t="shared" ref="Q67" si="383">+Q55+P69</f>
        <v>13545.4</v>
      </c>
      <c r="R67" s="58">
        <f t="shared" ref="R67" si="384">+R55+Q69</f>
        <v>26724.708108108105</v>
      </c>
      <c r="S67" s="58">
        <f t="shared" ref="S67" si="385">+S55+R69</f>
        <v>39537.924324324318</v>
      </c>
      <c r="T67" s="58">
        <f t="shared" ref="T67" si="386">+T55+S69</f>
        <v>51985.048648648641</v>
      </c>
      <c r="U67" s="58">
        <f t="shared" ref="U67" si="387">+U55+T69</f>
        <v>64066.081081081073</v>
      </c>
      <c r="V67" s="58">
        <f t="shared" ref="V67" si="388">+V55+U69</f>
        <v>62235.621621621613</v>
      </c>
      <c r="W67" s="58">
        <f t="shared" ref="W67" si="389">+W55+V69</f>
        <v>60405.162162162153</v>
      </c>
      <c r="X67" s="58">
        <f t="shared" ref="X67" si="390">+X55+W69</f>
        <v>58574.702702702692</v>
      </c>
      <c r="Y67" s="58">
        <f t="shared" ref="Y67" si="391">+Y55+X69</f>
        <v>56744.243243243232</v>
      </c>
      <c r="Z67" s="58">
        <f t="shared" ref="Z67" si="392">+Z55+Y69</f>
        <v>54913.783783783772</v>
      </c>
      <c r="AA67" s="58">
        <f t="shared" ref="AA67" si="393">+AA55+Z69</f>
        <v>53083.324324324312</v>
      </c>
      <c r="AB67" s="58">
        <f t="shared" ref="AB67" si="394">+AB55+AA69</f>
        <v>51252.864864864852</v>
      </c>
      <c r="AC67" s="58">
        <f t="shared" ref="AC67" si="395">+AC55+AB69</f>
        <v>49422.405405405392</v>
      </c>
      <c r="AD67" s="58">
        <f t="shared" ref="AD67" si="396">+AD55+AC69</f>
        <v>47591.945945945932</v>
      </c>
      <c r="AE67" s="58">
        <f t="shared" ref="AE67" si="397">+AE55+AD69</f>
        <v>45761.486486486472</v>
      </c>
      <c r="AF67" s="58">
        <f t="shared" ref="AF67" si="398">+AF55+AE69</f>
        <v>43931.027027027012</v>
      </c>
      <c r="AG67" s="58">
        <f t="shared" ref="AG67" si="399">+AG55+AF69</f>
        <v>42100.567567567552</v>
      </c>
      <c r="AH67" s="58">
        <f t="shared" ref="AH67" si="400">+AH55+AG69</f>
        <v>40270.108108108092</v>
      </c>
      <c r="AI67" s="58">
        <f t="shared" ref="AI67" si="401">+AI55+AH69</f>
        <v>38439.648648648632</v>
      </c>
      <c r="AJ67" s="58">
        <f t="shared" ref="AJ67" si="402">+AJ55+AI69</f>
        <v>36609.189189189172</v>
      </c>
      <c r="AK67" s="58">
        <f t="shared" ref="AK67" si="403">+AK55+AJ69</f>
        <v>34778.729729729712</v>
      </c>
      <c r="AL67" s="58">
        <f t="shared" ref="AL67" si="404">+AL55+AK69</f>
        <v>32948.270270270252</v>
      </c>
      <c r="AM67" s="58">
        <f t="shared" ref="AM67" si="405">+AM55+AL69</f>
        <v>31117.810810810792</v>
      </c>
      <c r="AN67" s="58">
        <f t="shared" ref="AN67" si="406">+AN55+AM69</f>
        <v>29287.351351351332</v>
      </c>
      <c r="AO67" s="58">
        <f t="shared" ref="AO67" si="407">+AO55+AN69</f>
        <v>27456.891891891872</v>
      </c>
      <c r="AP67" s="58">
        <f t="shared" ref="AP67" si="408">+AP55+AO69</f>
        <v>25626.432432432412</v>
      </c>
      <c r="AQ67" s="58">
        <f t="shared" ref="AQ67" si="409">+AQ55+AP69</f>
        <v>23795.972972972952</v>
      </c>
      <c r="AR67" s="58">
        <f t="shared" ref="AR67" si="410">+AR55+AQ69</f>
        <v>21965.513513513491</v>
      </c>
      <c r="AS67" s="58">
        <f t="shared" ref="AS67" si="411">+AS55+AR69</f>
        <v>20135.054054054031</v>
      </c>
      <c r="AT67" s="58">
        <f t="shared" ref="AT67" si="412">+AT55+AS69</f>
        <v>18304.594594594571</v>
      </c>
      <c r="AU67" s="58">
        <f t="shared" ref="AU67" si="413">+AU55+AT69</f>
        <v>16474.135135135111</v>
      </c>
      <c r="AV67" s="58">
        <f t="shared" ref="AV67" si="414">+AV55+AU69</f>
        <v>14643.675675675651</v>
      </c>
      <c r="AW67" s="58">
        <f t="shared" ref="AW67" si="415">+AW55+AV69</f>
        <v>12813.216216216191</v>
      </c>
      <c r="AX67" s="58">
        <f t="shared" ref="AX67" si="416">+AX55+AW69</f>
        <v>10982.756756756731</v>
      </c>
      <c r="AY67" s="58">
        <f t="shared" ref="AY67" si="417">+AY55+AX69</f>
        <v>9152.2972972972711</v>
      </c>
      <c r="AZ67" s="58">
        <f t="shared" ref="AZ67" si="418">+AZ55+AY69</f>
        <v>7321.837837837812</v>
      </c>
      <c r="BA67" s="58">
        <f t="shared" ref="BA67" si="419">+BA55+AZ69</f>
        <v>5491.3783783783529</v>
      </c>
      <c r="BB67" s="58">
        <f t="shared" ref="BB67" si="420">+BB55+BA69</f>
        <v>3660.9189189188937</v>
      </c>
      <c r="BC67" s="58">
        <f t="shared" ref="BC67" si="421">+BC55+BB69</f>
        <v>1830.4594594594344</v>
      </c>
      <c r="BD67" s="58">
        <f t="shared" ref="BD67" si="422">+BD55+BC69</f>
        <v>0</v>
      </c>
      <c r="BE67" s="58">
        <f t="shared" ref="BE67" si="423">+BE55+BD69</f>
        <v>0</v>
      </c>
      <c r="BF67" s="58">
        <f t="shared" ref="BF67" si="424">+BF55+BE69</f>
        <v>0</v>
      </c>
      <c r="BG67" s="58">
        <f t="shared" ref="BG67" si="425">+BG55+BF69</f>
        <v>0</v>
      </c>
      <c r="BH67" s="58">
        <f t="shared" ref="BH67" si="426">+BH55+BG69</f>
        <v>0</v>
      </c>
      <c r="BI67" s="58">
        <f t="shared" ref="BI67" si="427">+BI55+BH69</f>
        <v>0</v>
      </c>
      <c r="BJ67" s="58">
        <f t="shared" ref="BJ67" si="428">+BJ55+BI69</f>
        <v>0</v>
      </c>
      <c r="BK67" s="58">
        <f t="shared" ref="BK67" si="429">+BK55+BJ69</f>
        <v>0</v>
      </c>
      <c r="BL67" s="58">
        <f t="shared" ref="BL67" si="430">+BL55+BK69</f>
        <v>0</v>
      </c>
      <c r="BM67" s="58">
        <f t="shared" ref="BM67" si="431">+BM55+BL69</f>
        <v>0</v>
      </c>
      <c r="BN67" s="58">
        <f t="shared" ref="BN67" si="432">+BN55+BM69</f>
        <v>0</v>
      </c>
      <c r="BO67" s="58">
        <f t="shared" ref="BO67" si="433">+BO55+BN69</f>
        <v>0</v>
      </c>
      <c r="BP67" s="58">
        <f t="shared" ref="BP67" si="434">+BP55+BO69</f>
        <v>0</v>
      </c>
      <c r="BQ67" s="58">
        <f t="shared" ref="BQ67" si="435">+BQ55+BP69</f>
        <v>0</v>
      </c>
      <c r="BR67" s="58">
        <f t="shared" ref="BR67" si="436">+BR55+BQ69</f>
        <v>0</v>
      </c>
      <c r="BS67" s="58">
        <f t="shared" ref="BS67" si="437">+BS55+BR69</f>
        <v>0</v>
      </c>
      <c r="BT67" s="58">
        <f t="shared" ref="BT67" si="438">+BT55+BS69</f>
        <v>0</v>
      </c>
      <c r="BU67" s="58">
        <f t="shared" ref="BU67" si="439">+BU55+BT69</f>
        <v>0</v>
      </c>
      <c r="BV67" s="58">
        <f t="shared" ref="BV67" si="440">+BV55+BU69</f>
        <v>0</v>
      </c>
      <c r="BW67" s="58">
        <f t="shared" ref="BW67" si="441">+BW55+BV69</f>
        <v>0</v>
      </c>
      <c r="BX67" s="58">
        <f t="shared" ref="BX67" si="442">+BX55+BW69</f>
        <v>0</v>
      </c>
      <c r="BY67" s="58">
        <f t="shared" ref="BY67" si="443">+BY55+BX69</f>
        <v>0</v>
      </c>
      <c r="BZ67" s="58">
        <f t="shared" ref="BZ67" si="444">+BZ55+BY69</f>
        <v>0</v>
      </c>
      <c r="CA67" s="58">
        <f t="shared" ref="CA67" si="445">+CA55+BZ69</f>
        <v>0</v>
      </c>
      <c r="CB67" s="58">
        <f t="shared" ref="CB67" si="446">+CB55+CA69</f>
        <v>0</v>
      </c>
      <c r="CC67" s="58">
        <f t="shared" ref="CC67" si="447">+CC55+CB69</f>
        <v>0</v>
      </c>
      <c r="CD67" s="58">
        <f t="shared" ref="CD67" si="448">+CD55+CC69</f>
        <v>0</v>
      </c>
      <c r="CE67" s="58">
        <f t="shared" ref="CE67" si="449">+CE55+CD69</f>
        <v>0</v>
      </c>
      <c r="CF67" s="58">
        <f t="shared" ref="CF67" si="450">+CF55+CE69</f>
        <v>0</v>
      </c>
      <c r="CG67" s="58">
        <f t="shared" ref="CG67" si="451">+CG55+CF69</f>
        <v>0</v>
      </c>
      <c r="CH67" s="58">
        <f t="shared" ref="CH67" si="452">+CH55+CG69</f>
        <v>0</v>
      </c>
      <c r="CI67" s="58">
        <f t="shared" ref="CI67" si="453">+CI55+CH69</f>
        <v>0</v>
      </c>
      <c r="CJ67" s="58">
        <f t="shared" ref="CJ67" si="454">+CJ55+CI69</f>
        <v>0</v>
      </c>
      <c r="CK67" s="58">
        <f t="shared" ref="CK67" si="455">+CK55+CJ69</f>
        <v>0</v>
      </c>
      <c r="CL67" s="58">
        <f t="shared" ref="CL67" si="456">+CL55+CK69</f>
        <v>0</v>
      </c>
      <c r="CM67" s="58">
        <f t="shared" ref="CM67" si="457">+CM55+CL69</f>
        <v>0</v>
      </c>
      <c r="CN67" s="58">
        <f t="shared" ref="CN67" si="458">+CN55+CM69</f>
        <v>0</v>
      </c>
      <c r="CO67" s="58">
        <f t="shared" ref="CO67" si="459">+CO55+CN69</f>
        <v>0</v>
      </c>
      <c r="CP67" s="58">
        <f t="shared" ref="CP67" si="460">+CP55+CO69</f>
        <v>0</v>
      </c>
    </row>
    <row r="68" spans="6:94" ht="18" x14ac:dyDescent="0.25">
      <c r="F68" s="55" t="s">
        <v>116</v>
      </c>
      <c r="G68" s="55">
        <f>+G55</f>
        <v>37</v>
      </c>
      <c r="H68" s="57"/>
      <c r="I68" s="57"/>
      <c r="J68" s="57"/>
      <c r="K68" s="57"/>
      <c r="L68" s="57"/>
      <c r="M68" s="57"/>
      <c r="N68" s="59">
        <f>IF(N67=0,0,+N55/$G68)</f>
        <v>0</v>
      </c>
      <c r="O68" s="59">
        <f t="shared" ref="O68" si="461">MIN(IF(O67=0,0,+O55/$G68)+N68,O67)</f>
        <v>0</v>
      </c>
      <c r="P68" s="59">
        <f t="shared" ref="P68" si="462">MIN(IF(P67=0,0,+P55/$G68)+O68,P67)</f>
        <v>0</v>
      </c>
      <c r="Q68" s="59">
        <f t="shared" ref="Q68" si="463">MIN(IF(Q67=0,0,+Q55/$G68)+P68,Q67)</f>
        <v>366.09189189189186</v>
      </c>
      <c r="R68" s="59">
        <f t="shared" ref="R68" si="464">MIN(IF(R67=0,0,+R55/$G68)+Q68,R67)</f>
        <v>732.18378378378372</v>
      </c>
      <c r="S68" s="59">
        <f t="shared" ref="S68" si="465">MIN(IF(S67=0,0,+S55/$G68)+R68,S67)</f>
        <v>1098.2756756756755</v>
      </c>
      <c r="T68" s="59">
        <f t="shared" ref="T68" si="466">MIN(IF(T67=0,0,+T55/$G68)+S68,T67)</f>
        <v>1464.3675675675674</v>
      </c>
      <c r="U68" s="59">
        <f t="shared" ref="U68" si="467">MIN(IF(U67=0,0,+U55/$G68)+T68,U67)</f>
        <v>1830.4594594594594</v>
      </c>
      <c r="V68" s="59">
        <f t="shared" ref="V68" si="468">MIN(IF(V67=0,0,+V55/$G68)+U68,V67)</f>
        <v>1830.4594594594594</v>
      </c>
      <c r="W68" s="59">
        <f t="shared" ref="W68" si="469">MIN(IF(W67=0,0,+W55/$G68)+V68,W67)</f>
        <v>1830.4594594594594</v>
      </c>
      <c r="X68" s="59">
        <f t="shared" ref="X68" si="470">MIN(IF(X67=0,0,+X55/$G68)+W68,X67)</f>
        <v>1830.4594594594594</v>
      </c>
      <c r="Y68" s="59">
        <f t="shared" ref="Y68" si="471">MIN(IF(Y67=0,0,+Y55/$G68)+X68,Y67)</f>
        <v>1830.4594594594594</v>
      </c>
      <c r="Z68" s="59">
        <f t="shared" ref="Z68" si="472">MIN(IF(Z67=0,0,+Z55/$G68)+Y68,Z67)</f>
        <v>1830.4594594594594</v>
      </c>
      <c r="AA68" s="59">
        <f t="shared" ref="AA68" si="473">MIN(IF(AA67=0,0,+AA55/$G68)+Z68,AA67)</f>
        <v>1830.4594594594594</v>
      </c>
      <c r="AB68" s="59">
        <f t="shared" ref="AB68" si="474">MIN(IF(AB67=0,0,+AB55/$G68)+AA68,AB67)</f>
        <v>1830.4594594594594</v>
      </c>
      <c r="AC68" s="59">
        <f t="shared" ref="AC68" si="475">MIN(IF(AC67=0,0,+AC55/$G68)+AB68,AC67)</f>
        <v>1830.4594594594594</v>
      </c>
      <c r="AD68" s="59">
        <f t="shared" ref="AD68" si="476">MIN(IF(AD67=0,0,+AD55/$G68)+AC68,AD67)</f>
        <v>1830.4594594594594</v>
      </c>
      <c r="AE68" s="59">
        <f t="shared" ref="AE68" si="477">MIN(IF(AE67=0,0,+AE55/$G68)+AD68,AE67)</f>
        <v>1830.4594594594594</v>
      </c>
      <c r="AF68" s="59">
        <f t="shared" ref="AF68" si="478">MIN(IF(AF67=0,0,+AF55/$G68)+AE68,AF67)</f>
        <v>1830.4594594594594</v>
      </c>
      <c r="AG68" s="59">
        <f t="shared" ref="AG68" si="479">MIN(IF(AG67=0,0,+AG55/$G68)+AF68,AG67)</f>
        <v>1830.4594594594594</v>
      </c>
      <c r="AH68" s="59">
        <f t="shared" ref="AH68" si="480">MIN(IF(AH67=0,0,+AH55/$G68)+AG68,AH67)</f>
        <v>1830.4594594594594</v>
      </c>
      <c r="AI68" s="59">
        <f t="shared" ref="AI68" si="481">MIN(IF(AI67=0,0,+AI55/$G68)+AH68,AI67)</f>
        <v>1830.4594594594594</v>
      </c>
      <c r="AJ68" s="59">
        <f t="shared" ref="AJ68" si="482">MIN(IF(AJ67=0,0,+AJ55/$G68)+AI68,AJ67)</f>
        <v>1830.4594594594594</v>
      </c>
      <c r="AK68" s="59">
        <f t="shared" ref="AK68" si="483">MIN(IF(AK67=0,0,+AK55/$G68)+AJ68,AK67)</f>
        <v>1830.4594594594594</v>
      </c>
      <c r="AL68" s="59">
        <f t="shared" ref="AL68" si="484">MIN(IF(AL67=0,0,+AL55/$G68)+AK68,AL67)</f>
        <v>1830.4594594594594</v>
      </c>
      <c r="AM68" s="59">
        <f t="shared" ref="AM68" si="485">MIN(IF(AM67=0,0,+AM55/$G68)+AL68,AM67)</f>
        <v>1830.4594594594594</v>
      </c>
      <c r="AN68" s="59">
        <f t="shared" ref="AN68" si="486">MIN(IF(AN67=0,0,+AN55/$G68)+AM68,AN67)</f>
        <v>1830.4594594594594</v>
      </c>
      <c r="AO68" s="59">
        <f t="shared" ref="AO68" si="487">MIN(IF(AO67=0,0,+AO55/$G68)+AN68,AO67)</f>
        <v>1830.4594594594594</v>
      </c>
      <c r="AP68" s="59">
        <f t="shared" ref="AP68" si="488">MIN(IF(AP67=0,0,+AP55/$G68)+AO68,AP67)</f>
        <v>1830.4594594594594</v>
      </c>
      <c r="AQ68" s="59">
        <f t="shared" ref="AQ68" si="489">MIN(IF(AQ67=0,0,+AQ55/$G68)+AP68,AQ67)</f>
        <v>1830.4594594594594</v>
      </c>
      <c r="AR68" s="59">
        <f t="shared" ref="AR68" si="490">MIN(IF(AR67=0,0,+AR55/$G68)+AQ68,AR67)</f>
        <v>1830.4594594594594</v>
      </c>
      <c r="AS68" s="59">
        <f t="shared" ref="AS68" si="491">MIN(IF(AS67=0,0,+AS55/$G68)+AR68,AS67)</f>
        <v>1830.4594594594594</v>
      </c>
      <c r="AT68" s="59">
        <f t="shared" ref="AT68" si="492">MIN(IF(AT67=0,0,+AT55/$G68)+AS68,AT67)</f>
        <v>1830.4594594594594</v>
      </c>
      <c r="AU68" s="59">
        <f t="shared" ref="AU68" si="493">MIN(IF(AU67=0,0,+AU55/$G68)+AT68,AU67)</f>
        <v>1830.4594594594594</v>
      </c>
      <c r="AV68" s="59">
        <f t="shared" ref="AV68" si="494">MIN(IF(AV67=0,0,+AV55/$G68)+AU68,AV67)</f>
        <v>1830.4594594594594</v>
      </c>
      <c r="AW68" s="59">
        <f t="shared" ref="AW68" si="495">MIN(IF(AW67=0,0,+AW55/$G68)+AV68,AW67)</f>
        <v>1830.4594594594594</v>
      </c>
      <c r="AX68" s="59">
        <f t="shared" ref="AX68" si="496">MIN(IF(AX67=0,0,+AX55/$G68)+AW68,AX67)</f>
        <v>1830.4594594594594</v>
      </c>
      <c r="AY68" s="59">
        <f t="shared" ref="AY68" si="497">MIN(IF(AY67=0,0,+AY55/$G68)+AX68,AY67)</f>
        <v>1830.4594594594594</v>
      </c>
      <c r="AZ68" s="59">
        <f t="shared" ref="AZ68" si="498">MIN(IF(AZ67=0,0,+AZ55/$G68)+AY68,AZ67)</f>
        <v>1830.4594594594594</v>
      </c>
      <c r="BA68" s="59">
        <f t="shared" ref="BA68" si="499">MIN(IF(BA67=0,0,+BA55/$G68)+AZ68,BA67)</f>
        <v>1830.4594594594594</v>
      </c>
      <c r="BB68" s="59">
        <f t="shared" ref="BB68" si="500">MIN(IF(BB67=0,0,+BB55/$G68)+BA68,BB67)</f>
        <v>1830.4594594594594</v>
      </c>
      <c r="BC68" s="59">
        <f t="shared" ref="BC68" si="501">MIN(IF(BC67=0,0,+BC55/$G68)+BB68,BC67)</f>
        <v>1830.4594594594344</v>
      </c>
      <c r="BD68" s="59">
        <f t="shared" ref="BD68" si="502">MIN(IF(BD67=0,0,+BD55/$G68)+BC68,BD67)</f>
        <v>0</v>
      </c>
      <c r="BE68" s="59">
        <f t="shared" ref="BE68" si="503">MIN(IF(BE67=0,0,+BE55/$G68)+BD68,BE67)</f>
        <v>0</v>
      </c>
      <c r="BF68" s="59">
        <f t="shared" ref="BF68" si="504">MIN(IF(BF67=0,0,+BF55/$G68)+BE68,BF67)</f>
        <v>0</v>
      </c>
      <c r="BG68" s="59">
        <f t="shared" ref="BG68" si="505">MIN(IF(BG67=0,0,+BG55/$G68)+BF68,BG67)</f>
        <v>0</v>
      </c>
      <c r="BH68" s="59">
        <f t="shared" ref="BH68" si="506">MIN(IF(BH67=0,0,+BH55/$G68)+BG68,BH67)</f>
        <v>0</v>
      </c>
      <c r="BI68" s="59">
        <f t="shared" ref="BI68" si="507">MIN(IF(BI67=0,0,+BI55/$G68)+BH68,BI67)</f>
        <v>0</v>
      </c>
      <c r="BJ68" s="59">
        <f t="shared" ref="BJ68" si="508">MIN(IF(BJ67=0,0,+BJ55/$G68)+BI68,BJ67)</f>
        <v>0</v>
      </c>
      <c r="BK68" s="59">
        <f t="shared" ref="BK68" si="509">MIN(IF(BK67=0,0,+BK55/$G68)+BJ68,BK67)</f>
        <v>0</v>
      </c>
      <c r="BL68" s="59">
        <f t="shared" ref="BL68" si="510">MIN(IF(BL67=0,0,+BL55/$G68)+BK68,BL67)</f>
        <v>0</v>
      </c>
      <c r="BM68" s="59">
        <f t="shared" ref="BM68" si="511">MIN(IF(BM67=0,0,+BM55/$G68)+BL68,BM67)</f>
        <v>0</v>
      </c>
      <c r="BN68" s="59">
        <f t="shared" ref="BN68" si="512">MIN(IF(BN67=0,0,+BN55/$G68)+BM68,BN67)</f>
        <v>0</v>
      </c>
      <c r="BO68" s="59">
        <f t="shared" ref="BO68" si="513">MIN(IF(BO67=0,0,+BO55/$G68)+BN68,BO67)</f>
        <v>0</v>
      </c>
      <c r="BP68" s="59">
        <f t="shared" ref="BP68" si="514">MIN(IF(BP67=0,0,+BP55/$G68)+BO68,BP67)</f>
        <v>0</v>
      </c>
      <c r="BQ68" s="59">
        <f t="shared" ref="BQ68" si="515">MIN(IF(BQ67=0,0,+BQ55/$G68)+BP68,BQ67)</f>
        <v>0</v>
      </c>
      <c r="BR68" s="59">
        <f t="shared" ref="BR68" si="516">MIN(IF(BR67=0,0,+BR55/$G68)+BQ68,BR67)</f>
        <v>0</v>
      </c>
      <c r="BS68" s="59">
        <f t="shared" ref="BS68" si="517">MIN(IF(BS67=0,0,+BS55/$G68)+BR68,BS67)</f>
        <v>0</v>
      </c>
      <c r="BT68" s="59">
        <f t="shared" ref="BT68" si="518">MIN(IF(BT67=0,0,+BT55/$G68)+BS68,BT67)</f>
        <v>0</v>
      </c>
      <c r="BU68" s="59">
        <f t="shared" ref="BU68" si="519">MIN(IF(BU67=0,0,+BU55/$G68)+BT68,BU67)</f>
        <v>0</v>
      </c>
      <c r="BV68" s="59">
        <f t="shared" ref="BV68" si="520">MIN(IF(BV67=0,0,+BV55/$G68)+BU68,BV67)</f>
        <v>0</v>
      </c>
      <c r="BW68" s="59">
        <f t="shared" ref="BW68" si="521">MIN(IF(BW67=0,0,+BW55/$G68)+BV68,BW67)</f>
        <v>0</v>
      </c>
      <c r="BX68" s="59">
        <f t="shared" ref="BX68" si="522">MIN(IF(BX67=0,0,+BX55/$G68)+BW68,BX67)</f>
        <v>0</v>
      </c>
      <c r="BY68" s="59">
        <f t="shared" ref="BY68" si="523">MIN(IF(BY67=0,0,+BY55/$G68)+BX68,BY67)</f>
        <v>0</v>
      </c>
      <c r="BZ68" s="59">
        <f t="shared" ref="BZ68" si="524">MIN(IF(BZ67=0,0,+BZ55/$G68)+BY68,BZ67)</f>
        <v>0</v>
      </c>
      <c r="CA68" s="59">
        <f t="shared" ref="CA68" si="525">MIN(IF(CA67=0,0,+CA55/$G68)+BZ68,CA67)</f>
        <v>0</v>
      </c>
      <c r="CB68" s="59">
        <f t="shared" ref="CB68" si="526">MIN(IF(CB67=0,0,+CB55/$G68)+CA68,CB67)</f>
        <v>0</v>
      </c>
      <c r="CC68" s="59">
        <f t="shared" ref="CC68" si="527">MIN(IF(CC67=0,0,+CC55/$G68)+CB68,CC67)</f>
        <v>0</v>
      </c>
      <c r="CD68" s="59">
        <f t="shared" ref="CD68" si="528">MIN(IF(CD67=0,0,+CD55/$G68)+CC68,CD67)</f>
        <v>0</v>
      </c>
      <c r="CE68" s="59">
        <f t="shared" ref="CE68" si="529">MIN(IF(CE67=0,0,+CE55/$G68)+CD68,CE67)</f>
        <v>0</v>
      </c>
      <c r="CF68" s="59">
        <f t="shared" ref="CF68" si="530">MIN(IF(CF67=0,0,+CF55/$G68)+CE68,CF67)</f>
        <v>0</v>
      </c>
      <c r="CG68" s="59">
        <f t="shared" ref="CG68" si="531">MIN(IF(CG67=0,0,+CG55/$G68)+CF68,CG67)</f>
        <v>0</v>
      </c>
      <c r="CH68" s="59">
        <f t="shared" ref="CH68" si="532">MIN(IF(CH67=0,0,+CH55/$G68)+CG68,CH67)</f>
        <v>0</v>
      </c>
      <c r="CI68" s="59">
        <f t="shared" ref="CI68" si="533">MIN(IF(CI67=0,0,+CI55/$G68)+CH68,CI67)</f>
        <v>0</v>
      </c>
      <c r="CJ68" s="59">
        <f t="shared" ref="CJ68" si="534">MIN(IF(CJ67=0,0,+CJ55/$G68)+CI68,CJ67)</f>
        <v>0</v>
      </c>
      <c r="CK68" s="59">
        <f t="shared" ref="CK68" si="535">MIN(IF(CK67=0,0,+CK55/$G68)+CJ68,CK67)</f>
        <v>0</v>
      </c>
      <c r="CL68" s="59">
        <f t="shared" ref="CL68" si="536">MIN(IF(CL67=0,0,+CL55/$G68)+CK68,CL67)</f>
        <v>0</v>
      </c>
      <c r="CM68" s="59">
        <f t="shared" ref="CM68" si="537">MIN(IF(CM67=0,0,+CM55/$G68)+CL68,CM67)</f>
        <v>0</v>
      </c>
      <c r="CN68" s="59">
        <f t="shared" ref="CN68" si="538">MIN(IF(CN67=0,0,+CN55/$G68)+CM68,CN67)</f>
        <v>0</v>
      </c>
      <c r="CO68" s="59">
        <f t="shared" ref="CO68" si="539">MIN(IF(CO67=0,0,+CO55/$G68)+CN68,CO67)</f>
        <v>0</v>
      </c>
      <c r="CP68" s="59">
        <f t="shared" ref="CP68" si="540">MIN(IF(CP67=0,0,+CP55/$G68)+CO68,CP67)</f>
        <v>0</v>
      </c>
    </row>
    <row r="69" spans="6:94" ht="18" x14ac:dyDescent="0.25">
      <c r="F69" s="55" t="s">
        <v>117</v>
      </c>
      <c r="G69" s="55"/>
      <c r="H69" s="57"/>
      <c r="I69" s="57"/>
      <c r="J69" s="57"/>
      <c r="K69" s="57"/>
      <c r="L69" s="57"/>
      <c r="M69" s="57"/>
      <c r="N69" s="59">
        <f>+N67-N68</f>
        <v>0</v>
      </c>
      <c r="O69" s="59">
        <f>+O67-O68</f>
        <v>0</v>
      </c>
      <c r="P69" s="59">
        <f t="shared" ref="P69:CA69" si="541">+P67-P68</f>
        <v>0</v>
      </c>
      <c r="Q69" s="59">
        <f t="shared" si="541"/>
        <v>13179.308108108107</v>
      </c>
      <c r="R69" s="59">
        <f t="shared" si="541"/>
        <v>25992.52432432432</v>
      </c>
      <c r="S69" s="59">
        <f t="shared" si="541"/>
        <v>38439.648648648639</v>
      </c>
      <c r="T69" s="59">
        <f t="shared" si="541"/>
        <v>50520.681081081071</v>
      </c>
      <c r="U69" s="59">
        <f t="shared" si="541"/>
        <v>62235.621621621613</v>
      </c>
      <c r="V69" s="59">
        <f t="shared" si="541"/>
        <v>60405.162162162153</v>
      </c>
      <c r="W69" s="59">
        <f t="shared" si="541"/>
        <v>58574.702702702692</v>
      </c>
      <c r="X69" s="59">
        <f t="shared" si="541"/>
        <v>56744.243243243232</v>
      </c>
      <c r="Y69" s="59">
        <f t="shared" si="541"/>
        <v>54913.783783783772</v>
      </c>
      <c r="Z69" s="59">
        <f t="shared" si="541"/>
        <v>53083.324324324312</v>
      </c>
      <c r="AA69" s="59">
        <f t="shared" si="541"/>
        <v>51252.864864864852</v>
      </c>
      <c r="AB69" s="59">
        <f t="shared" si="541"/>
        <v>49422.405405405392</v>
      </c>
      <c r="AC69" s="59">
        <f t="shared" si="541"/>
        <v>47591.945945945932</v>
      </c>
      <c r="AD69" s="59">
        <f t="shared" si="541"/>
        <v>45761.486486486472</v>
      </c>
      <c r="AE69" s="59">
        <f t="shared" si="541"/>
        <v>43931.027027027012</v>
      </c>
      <c r="AF69" s="59">
        <f t="shared" si="541"/>
        <v>42100.567567567552</v>
      </c>
      <c r="AG69" s="59">
        <f t="shared" si="541"/>
        <v>40270.108108108092</v>
      </c>
      <c r="AH69" s="59">
        <f t="shared" si="541"/>
        <v>38439.648648648632</v>
      </c>
      <c r="AI69" s="59">
        <f t="shared" si="541"/>
        <v>36609.189189189172</v>
      </c>
      <c r="AJ69" s="59">
        <f t="shared" si="541"/>
        <v>34778.729729729712</v>
      </c>
      <c r="AK69" s="59">
        <f t="shared" si="541"/>
        <v>32948.270270270252</v>
      </c>
      <c r="AL69" s="59">
        <f t="shared" si="541"/>
        <v>31117.810810810792</v>
      </c>
      <c r="AM69" s="59">
        <f t="shared" si="541"/>
        <v>29287.351351351332</v>
      </c>
      <c r="AN69" s="59">
        <f t="shared" si="541"/>
        <v>27456.891891891872</v>
      </c>
      <c r="AO69" s="59">
        <f t="shared" si="541"/>
        <v>25626.432432432412</v>
      </c>
      <c r="AP69" s="59">
        <f t="shared" si="541"/>
        <v>23795.972972972952</v>
      </c>
      <c r="AQ69" s="59">
        <f t="shared" si="541"/>
        <v>21965.513513513491</v>
      </c>
      <c r="AR69" s="59">
        <f t="shared" si="541"/>
        <v>20135.054054054031</v>
      </c>
      <c r="AS69" s="59">
        <f t="shared" si="541"/>
        <v>18304.594594594571</v>
      </c>
      <c r="AT69" s="59">
        <f t="shared" si="541"/>
        <v>16474.135135135111</v>
      </c>
      <c r="AU69" s="59">
        <f t="shared" si="541"/>
        <v>14643.675675675651</v>
      </c>
      <c r="AV69" s="59">
        <f t="shared" si="541"/>
        <v>12813.216216216191</v>
      </c>
      <c r="AW69" s="59">
        <f t="shared" si="541"/>
        <v>10982.756756756731</v>
      </c>
      <c r="AX69" s="59">
        <f t="shared" si="541"/>
        <v>9152.2972972972711</v>
      </c>
      <c r="AY69" s="59">
        <f t="shared" si="541"/>
        <v>7321.837837837812</v>
      </c>
      <c r="AZ69" s="59">
        <f t="shared" si="541"/>
        <v>5491.3783783783529</v>
      </c>
      <c r="BA69" s="59">
        <f t="shared" si="541"/>
        <v>3660.9189189188937</v>
      </c>
      <c r="BB69" s="59">
        <f t="shared" si="541"/>
        <v>1830.4594594594344</v>
      </c>
      <c r="BC69" s="59">
        <f t="shared" si="541"/>
        <v>0</v>
      </c>
      <c r="BD69" s="59">
        <f t="shared" si="541"/>
        <v>0</v>
      </c>
      <c r="BE69" s="59">
        <f t="shared" si="541"/>
        <v>0</v>
      </c>
      <c r="BF69" s="59">
        <f t="shared" si="541"/>
        <v>0</v>
      </c>
      <c r="BG69" s="59">
        <f t="shared" si="541"/>
        <v>0</v>
      </c>
      <c r="BH69" s="59">
        <f t="shared" si="541"/>
        <v>0</v>
      </c>
      <c r="BI69" s="59">
        <f t="shared" si="541"/>
        <v>0</v>
      </c>
      <c r="BJ69" s="59">
        <f t="shared" si="541"/>
        <v>0</v>
      </c>
      <c r="BK69" s="59">
        <f t="shared" si="541"/>
        <v>0</v>
      </c>
      <c r="BL69" s="59">
        <f t="shared" si="541"/>
        <v>0</v>
      </c>
      <c r="BM69" s="59">
        <f t="shared" si="541"/>
        <v>0</v>
      </c>
      <c r="BN69" s="59">
        <f t="shared" si="541"/>
        <v>0</v>
      </c>
      <c r="BO69" s="59">
        <f t="shared" si="541"/>
        <v>0</v>
      </c>
      <c r="BP69" s="59">
        <f t="shared" si="541"/>
        <v>0</v>
      </c>
      <c r="BQ69" s="59">
        <f t="shared" si="541"/>
        <v>0</v>
      </c>
      <c r="BR69" s="59">
        <f t="shared" si="541"/>
        <v>0</v>
      </c>
      <c r="BS69" s="59">
        <f t="shared" si="541"/>
        <v>0</v>
      </c>
      <c r="BT69" s="59">
        <f t="shared" si="541"/>
        <v>0</v>
      </c>
      <c r="BU69" s="59">
        <f t="shared" si="541"/>
        <v>0</v>
      </c>
      <c r="BV69" s="59">
        <f t="shared" si="541"/>
        <v>0</v>
      </c>
      <c r="BW69" s="59">
        <f t="shared" si="541"/>
        <v>0</v>
      </c>
      <c r="BX69" s="59">
        <f t="shared" si="541"/>
        <v>0</v>
      </c>
      <c r="BY69" s="59">
        <f t="shared" si="541"/>
        <v>0</v>
      </c>
      <c r="BZ69" s="59">
        <f t="shared" si="541"/>
        <v>0</v>
      </c>
      <c r="CA69" s="59">
        <f t="shared" si="541"/>
        <v>0</v>
      </c>
      <c r="CB69" s="59">
        <f t="shared" ref="CB69:CP69" si="542">+CB67-CB68</f>
        <v>0</v>
      </c>
      <c r="CC69" s="59">
        <f t="shared" si="542"/>
        <v>0</v>
      </c>
      <c r="CD69" s="59">
        <f t="shared" si="542"/>
        <v>0</v>
      </c>
      <c r="CE69" s="59">
        <f t="shared" si="542"/>
        <v>0</v>
      </c>
      <c r="CF69" s="59">
        <f t="shared" si="542"/>
        <v>0</v>
      </c>
      <c r="CG69" s="59">
        <f t="shared" si="542"/>
        <v>0</v>
      </c>
      <c r="CH69" s="59">
        <f t="shared" si="542"/>
        <v>0</v>
      </c>
      <c r="CI69" s="59">
        <f t="shared" si="542"/>
        <v>0</v>
      </c>
      <c r="CJ69" s="59">
        <f t="shared" si="542"/>
        <v>0</v>
      </c>
      <c r="CK69" s="59">
        <f t="shared" si="542"/>
        <v>0</v>
      </c>
      <c r="CL69" s="59">
        <f t="shared" si="542"/>
        <v>0</v>
      </c>
      <c r="CM69" s="59">
        <f t="shared" si="542"/>
        <v>0</v>
      </c>
      <c r="CN69" s="59">
        <f t="shared" si="542"/>
        <v>0</v>
      </c>
      <c r="CO69" s="59">
        <f t="shared" si="542"/>
        <v>0</v>
      </c>
      <c r="CP69" s="59">
        <f t="shared" si="542"/>
        <v>0</v>
      </c>
    </row>
    <row r="70" spans="6:94" ht="18" x14ac:dyDescent="0.25">
      <c r="F70" s="55" t="s">
        <v>118</v>
      </c>
      <c r="G70" s="60" t="s">
        <v>119</v>
      </c>
      <c r="H70" s="57"/>
      <c r="I70" s="57"/>
      <c r="J70" s="57"/>
      <c r="K70" s="57"/>
      <c r="L70" s="57"/>
      <c r="M70" s="57"/>
      <c r="N70" s="59">
        <f>AVERAGE(N67,N69)</f>
        <v>0</v>
      </c>
      <c r="O70" s="59">
        <f>AVERAGE(O67,O69)</f>
        <v>0</v>
      </c>
      <c r="P70" s="59">
        <f t="shared" ref="P70:CA70" si="543">AVERAGE(P67,P69)</f>
        <v>0</v>
      </c>
      <c r="Q70" s="59">
        <f t="shared" si="543"/>
        <v>13362.354054054053</v>
      </c>
      <c r="R70" s="59">
        <f t="shared" si="543"/>
        <v>26358.616216216215</v>
      </c>
      <c r="S70" s="59">
        <f t="shared" si="543"/>
        <v>38988.786486486482</v>
      </c>
      <c r="T70" s="59">
        <f t="shared" si="543"/>
        <v>51252.864864864852</v>
      </c>
      <c r="U70" s="59">
        <f t="shared" si="543"/>
        <v>63150.851351351346</v>
      </c>
      <c r="V70" s="59">
        <f t="shared" si="543"/>
        <v>61320.391891891879</v>
      </c>
      <c r="W70" s="59">
        <f t="shared" si="543"/>
        <v>59489.932432432426</v>
      </c>
      <c r="X70" s="59">
        <f t="shared" si="543"/>
        <v>57659.472972972959</v>
      </c>
      <c r="Y70" s="59">
        <f t="shared" si="543"/>
        <v>55829.013513513506</v>
      </c>
      <c r="Z70" s="59">
        <f t="shared" si="543"/>
        <v>53998.554054054039</v>
      </c>
      <c r="AA70" s="59">
        <f t="shared" si="543"/>
        <v>52168.094594594586</v>
      </c>
      <c r="AB70" s="59">
        <f t="shared" si="543"/>
        <v>50337.635135135119</v>
      </c>
      <c r="AC70" s="59">
        <f t="shared" si="543"/>
        <v>48507.175675675666</v>
      </c>
      <c r="AD70" s="59">
        <f t="shared" si="543"/>
        <v>46676.716216216199</v>
      </c>
      <c r="AE70" s="59">
        <f t="shared" si="543"/>
        <v>44846.256756756746</v>
      </c>
      <c r="AF70" s="59">
        <f t="shared" si="543"/>
        <v>43015.797297297278</v>
      </c>
      <c r="AG70" s="59">
        <f t="shared" si="543"/>
        <v>41185.337837837826</v>
      </c>
      <c r="AH70" s="59">
        <f t="shared" si="543"/>
        <v>39354.878378378358</v>
      </c>
      <c r="AI70" s="59">
        <f t="shared" si="543"/>
        <v>37524.418918918906</v>
      </c>
      <c r="AJ70" s="59">
        <f t="shared" si="543"/>
        <v>35693.959459459438</v>
      </c>
      <c r="AK70" s="59">
        <f t="shared" si="543"/>
        <v>33863.499999999985</v>
      </c>
      <c r="AL70" s="59">
        <f t="shared" si="543"/>
        <v>32033.040540540522</v>
      </c>
      <c r="AM70" s="59">
        <f t="shared" si="543"/>
        <v>30202.581081081062</v>
      </c>
      <c r="AN70" s="59">
        <f t="shared" si="543"/>
        <v>28372.121621621602</v>
      </c>
      <c r="AO70" s="59">
        <f t="shared" si="543"/>
        <v>26541.662162162142</v>
      </c>
      <c r="AP70" s="59">
        <f t="shared" si="543"/>
        <v>24711.202702702682</v>
      </c>
      <c r="AQ70" s="59">
        <f t="shared" si="543"/>
        <v>22880.743243243222</v>
      </c>
      <c r="AR70" s="59">
        <f t="shared" si="543"/>
        <v>21050.283783783761</v>
      </c>
      <c r="AS70" s="59">
        <f t="shared" si="543"/>
        <v>19219.824324324301</v>
      </c>
      <c r="AT70" s="59">
        <f t="shared" si="543"/>
        <v>17389.364864864841</v>
      </c>
      <c r="AU70" s="59">
        <f t="shared" si="543"/>
        <v>15558.905405405381</v>
      </c>
      <c r="AV70" s="59">
        <f t="shared" si="543"/>
        <v>13728.445945945921</v>
      </c>
      <c r="AW70" s="59">
        <f t="shared" si="543"/>
        <v>11897.986486486461</v>
      </c>
      <c r="AX70" s="59">
        <f t="shared" si="543"/>
        <v>10067.527027027001</v>
      </c>
      <c r="AY70" s="59">
        <f t="shared" si="543"/>
        <v>8237.0675675675411</v>
      </c>
      <c r="AZ70" s="59">
        <f t="shared" si="543"/>
        <v>6406.6081081080829</v>
      </c>
      <c r="BA70" s="59">
        <f t="shared" si="543"/>
        <v>4576.1486486486228</v>
      </c>
      <c r="BB70" s="59">
        <f t="shared" si="543"/>
        <v>2745.6891891891642</v>
      </c>
      <c r="BC70" s="59">
        <f t="shared" si="543"/>
        <v>915.22972972971718</v>
      </c>
      <c r="BD70" s="59">
        <f t="shared" si="543"/>
        <v>0</v>
      </c>
      <c r="BE70" s="59">
        <f t="shared" si="543"/>
        <v>0</v>
      </c>
      <c r="BF70" s="59">
        <f t="shared" si="543"/>
        <v>0</v>
      </c>
      <c r="BG70" s="59">
        <f t="shared" si="543"/>
        <v>0</v>
      </c>
      <c r="BH70" s="59">
        <f t="shared" si="543"/>
        <v>0</v>
      </c>
      <c r="BI70" s="59">
        <f t="shared" si="543"/>
        <v>0</v>
      </c>
      <c r="BJ70" s="59">
        <f t="shared" si="543"/>
        <v>0</v>
      </c>
      <c r="BK70" s="59">
        <f t="shared" si="543"/>
        <v>0</v>
      </c>
      <c r="BL70" s="59">
        <f t="shared" si="543"/>
        <v>0</v>
      </c>
      <c r="BM70" s="59">
        <f t="shared" si="543"/>
        <v>0</v>
      </c>
      <c r="BN70" s="59">
        <f t="shared" si="543"/>
        <v>0</v>
      </c>
      <c r="BO70" s="59">
        <f t="shared" si="543"/>
        <v>0</v>
      </c>
      <c r="BP70" s="59">
        <f t="shared" si="543"/>
        <v>0</v>
      </c>
      <c r="BQ70" s="59">
        <f t="shared" si="543"/>
        <v>0</v>
      </c>
      <c r="BR70" s="59">
        <f t="shared" si="543"/>
        <v>0</v>
      </c>
      <c r="BS70" s="59">
        <f t="shared" si="543"/>
        <v>0</v>
      </c>
      <c r="BT70" s="59">
        <f t="shared" si="543"/>
        <v>0</v>
      </c>
      <c r="BU70" s="59">
        <f t="shared" si="543"/>
        <v>0</v>
      </c>
      <c r="BV70" s="59">
        <f t="shared" si="543"/>
        <v>0</v>
      </c>
      <c r="BW70" s="59">
        <f t="shared" si="543"/>
        <v>0</v>
      </c>
      <c r="BX70" s="59">
        <f t="shared" si="543"/>
        <v>0</v>
      </c>
      <c r="BY70" s="59">
        <f t="shared" si="543"/>
        <v>0</v>
      </c>
      <c r="BZ70" s="59">
        <f t="shared" si="543"/>
        <v>0</v>
      </c>
      <c r="CA70" s="59">
        <f t="shared" si="543"/>
        <v>0</v>
      </c>
      <c r="CB70" s="59">
        <f t="shared" ref="CB70:CP70" si="544">AVERAGE(CB67,CB69)</f>
        <v>0</v>
      </c>
      <c r="CC70" s="59">
        <f t="shared" si="544"/>
        <v>0</v>
      </c>
      <c r="CD70" s="59">
        <f t="shared" si="544"/>
        <v>0</v>
      </c>
      <c r="CE70" s="59">
        <f t="shared" si="544"/>
        <v>0</v>
      </c>
      <c r="CF70" s="59">
        <f t="shared" si="544"/>
        <v>0</v>
      </c>
      <c r="CG70" s="59">
        <f t="shared" si="544"/>
        <v>0</v>
      </c>
      <c r="CH70" s="59">
        <f t="shared" si="544"/>
        <v>0</v>
      </c>
      <c r="CI70" s="59">
        <f t="shared" si="544"/>
        <v>0</v>
      </c>
      <c r="CJ70" s="59">
        <f t="shared" si="544"/>
        <v>0</v>
      </c>
      <c r="CK70" s="59">
        <f t="shared" si="544"/>
        <v>0</v>
      </c>
      <c r="CL70" s="59">
        <f t="shared" si="544"/>
        <v>0</v>
      </c>
      <c r="CM70" s="59">
        <f t="shared" si="544"/>
        <v>0</v>
      </c>
      <c r="CN70" s="59">
        <f t="shared" si="544"/>
        <v>0</v>
      </c>
      <c r="CO70" s="59">
        <f t="shared" si="544"/>
        <v>0</v>
      </c>
      <c r="CP70" s="59">
        <f t="shared" si="544"/>
        <v>0</v>
      </c>
    </row>
    <row r="71" spans="6:94" s="61" customFormat="1" ht="18" x14ac:dyDescent="0.25">
      <c r="F71" s="62" t="s">
        <v>120</v>
      </c>
      <c r="G71" s="63">
        <v>3.1199999999999999E-2</v>
      </c>
      <c r="H71" s="64"/>
      <c r="I71" s="64"/>
      <c r="J71" s="64"/>
      <c r="K71" s="64"/>
      <c r="L71" s="64"/>
      <c r="M71" s="64"/>
      <c r="N71" s="65">
        <f>+N70*$G71+N68</f>
        <v>0</v>
      </c>
      <c r="O71" s="65">
        <f>+O70*$G71+O68</f>
        <v>0</v>
      </c>
      <c r="P71" s="65">
        <f t="shared" ref="P71:CA71" si="545">+P70*$G71+P68</f>
        <v>0</v>
      </c>
      <c r="Q71" s="65">
        <f t="shared" si="545"/>
        <v>782.99733837837834</v>
      </c>
      <c r="R71" s="65">
        <f t="shared" si="545"/>
        <v>1554.5726097297297</v>
      </c>
      <c r="S71" s="65">
        <f t="shared" si="545"/>
        <v>2314.7258140540534</v>
      </c>
      <c r="T71" s="65">
        <f t="shared" si="545"/>
        <v>3063.4569513513507</v>
      </c>
      <c r="U71" s="65">
        <f t="shared" si="545"/>
        <v>3800.7660216216213</v>
      </c>
      <c r="V71" s="65">
        <f t="shared" si="545"/>
        <v>3743.655686486486</v>
      </c>
      <c r="W71" s="65">
        <f t="shared" si="545"/>
        <v>3686.5453513513512</v>
      </c>
      <c r="X71" s="65">
        <f t="shared" si="545"/>
        <v>3629.4350162162154</v>
      </c>
      <c r="Y71" s="65">
        <f t="shared" si="545"/>
        <v>3572.3246810810806</v>
      </c>
      <c r="Z71" s="65">
        <f t="shared" si="545"/>
        <v>3515.2143459459453</v>
      </c>
      <c r="AA71" s="65">
        <f t="shared" si="545"/>
        <v>3458.1040108108105</v>
      </c>
      <c r="AB71" s="65">
        <f t="shared" si="545"/>
        <v>3400.9936756756751</v>
      </c>
      <c r="AC71" s="65">
        <f t="shared" si="545"/>
        <v>3343.8833405405403</v>
      </c>
      <c r="AD71" s="65">
        <f t="shared" si="545"/>
        <v>3286.7730054054045</v>
      </c>
      <c r="AE71" s="65">
        <f t="shared" si="545"/>
        <v>3229.6626702702697</v>
      </c>
      <c r="AF71" s="65">
        <f t="shared" si="545"/>
        <v>3172.5523351351344</v>
      </c>
      <c r="AG71" s="65">
        <f t="shared" si="545"/>
        <v>3115.4419999999996</v>
      </c>
      <c r="AH71" s="65">
        <f t="shared" si="545"/>
        <v>3058.3316648648643</v>
      </c>
      <c r="AI71" s="65">
        <f t="shared" si="545"/>
        <v>3001.2213297297294</v>
      </c>
      <c r="AJ71" s="65">
        <f t="shared" si="545"/>
        <v>2944.1109945945936</v>
      </c>
      <c r="AK71" s="65">
        <f t="shared" si="545"/>
        <v>2887.0006594594588</v>
      </c>
      <c r="AL71" s="65">
        <f t="shared" si="545"/>
        <v>2829.8903243243235</v>
      </c>
      <c r="AM71" s="65">
        <f t="shared" si="545"/>
        <v>2772.7799891891882</v>
      </c>
      <c r="AN71" s="65">
        <f t="shared" si="545"/>
        <v>2715.6696540540534</v>
      </c>
      <c r="AO71" s="65">
        <f t="shared" si="545"/>
        <v>2658.5593189189181</v>
      </c>
      <c r="AP71" s="65">
        <f t="shared" si="545"/>
        <v>2601.4489837837828</v>
      </c>
      <c r="AQ71" s="65">
        <f t="shared" si="545"/>
        <v>2544.3386486486479</v>
      </c>
      <c r="AR71" s="65">
        <f t="shared" si="545"/>
        <v>2487.2283135135126</v>
      </c>
      <c r="AS71" s="65">
        <f t="shared" si="545"/>
        <v>2430.1179783783773</v>
      </c>
      <c r="AT71" s="65">
        <f t="shared" si="545"/>
        <v>2373.0076432432425</v>
      </c>
      <c r="AU71" s="65">
        <f t="shared" si="545"/>
        <v>2315.8973081081072</v>
      </c>
      <c r="AV71" s="65">
        <f t="shared" si="545"/>
        <v>2258.7869729729719</v>
      </c>
      <c r="AW71" s="65">
        <f t="shared" si="545"/>
        <v>2201.676637837837</v>
      </c>
      <c r="AX71" s="65">
        <f t="shared" si="545"/>
        <v>2144.5663027027017</v>
      </c>
      <c r="AY71" s="65">
        <f t="shared" si="545"/>
        <v>2087.4559675675664</v>
      </c>
      <c r="AZ71" s="65">
        <f t="shared" si="545"/>
        <v>2030.3456324324316</v>
      </c>
      <c r="BA71" s="65">
        <f t="shared" si="545"/>
        <v>1973.2352972972965</v>
      </c>
      <c r="BB71" s="65">
        <f t="shared" si="545"/>
        <v>1916.1249621621612</v>
      </c>
      <c r="BC71" s="65">
        <f t="shared" si="545"/>
        <v>1859.0146270270016</v>
      </c>
      <c r="BD71" s="65">
        <f t="shared" si="545"/>
        <v>0</v>
      </c>
      <c r="BE71" s="65">
        <f t="shared" si="545"/>
        <v>0</v>
      </c>
      <c r="BF71" s="65">
        <f t="shared" si="545"/>
        <v>0</v>
      </c>
      <c r="BG71" s="65">
        <f t="shared" si="545"/>
        <v>0</v>
      </c>
      <c r="BH71" s="65">
        <f t="shared" si="545"/>
        <v>0</v>
      </c>
      <c r="BI71" s="65">
        <f t="shared" si="545"/>
        <v>0</v>
      </c>
      <c r="BJ71" s="65">
        <f t="shared" si="545"/>
        <v>0</v>
      </c>
      <c r="BK71" s="65">
        <f t="shared" si="545"/>
        <v>0</v>
      </c>
      <c r="BL71" s="65">
        <f t="shared" si="545"/>
        <v>0</v>
      </c>
      <c r="BM71" s="65">
        <f t="shared" si="545"/>
        <v>0</v>
      </c>
      <c r="BN71" s="65">
        <f t="shared" si="545"/>
        <v>0</v>
      </c>
      <c r="BO71" s="65">
        <f t="shared" si="545"/>
        <v>0</v>
      </c>
      <c r="BP71" s="65">
        <f t="shared" si="545"/>
        <v>0</v>
      </c>
      <c r="BQ71" s="65">
        <f t="shared" si="545"/>
        <v>0</v>
      </c>
      <c r="BR71" s="65">
        <f t="shared" si="545"/>
        <v>0</v>
      </c>
      <c r="BS71" s="65">
        <f t="shared" si="545"/>
        <v>0</v>
      </c>
      <c r="BT71" s="65">
        <f t="shared" si="545"/>
        <v>0</v>
      </c>
      <c r="BU71" s="65">
        <f t="shared" si="545"/>
        <v>0</v>
      </c>
      <c r="BV71" s="65">
        <f t="shared" si="545"/>
        <v>0</v>
      </c>
      <c r="BW71" s="65">
        <f t="shared" si="545"/>
        <v>0</v>
      </c>
      <c r="BX71" s="65">
        <f t="shared" si="545"/>
        <v>0</v>
      </c>
      <c r="BY71" s="65">
        <f t="shared" si="545"/>
        <v>0</v>
      </c>
      <c r="BZ71" s="65">
        <f t="shared" si="545"/>
        <v>0</v>
      </c>
      <c r="CA71" s="65">
        <f t="shared" si="545"/>
        <v>0</v>
      </c>
      <c r="CB71" s="65">
        <f t="shared" ref="CB71:CP71" si="546">+CB70*$G71+CB68</f>
        <v>0</v>
      </c>
      <c r="CC71" s="65">
        <f t="shared" si="546"/>
        <v>0</v>
      </c>
      <c r="CD71" s="65">
        <f t="shared" si="546"/>
        <v>0</v>
      </c>
      <c r="CE71" s="65">
        <f t="shared" si="546"/>
        <v>0</v>
      </c>
      <c r="CF71" s="65">
        <f t="shared" si="546"/>
        <v>0</v>
      </c>
      <c r="CG71" s="65">
        <f t="shared" si="546"/>
        <v>0</v>
      </c>
      <c r="CH71" s="65">
        <f t="shared" si="546"/>
        <v>0</v>
      </c>
      <c r="CI71" s="65">
        <f t="shared" si="546"/>
        <v>0</v>
      </c>
      <c r="CJ71" s="65">
        <f t="shared" si="546"/>
        <v>0</v>
      </c>
      <c r="CK71" s="65">
        <f t="shared" si="546"/>
        <v>0</v>
      </c>
      <c r="CL71" s="65">
        <f t="shared" si="546"/>
        <v>0</v>
      </c>
      <c r="CM71" s="65">
        <f t="shared" si="546"/>
        <v>0</v>
      </c>
      <c r="CN71" s="65">
        <f t="shared" si="546"/>
        <v>0</v>
      </c>
      <c r="CO71" s="65">
        <f t="shared" si="546"/>
        <v>0</v>
      </c>
      <c r="CP71" s="65">
        <f t="shared" si="546"/>
        <v>0</v>
      </c>
    </row>
  </sheetData>
  <mergeCells count="9">
    <mergeCell ref="B53:C53"/>
    <mergeCell ref="B55:B63"/>
    <mergeCell ref="I63:M63"/>
    <mergeCell ref="B5:C5"/>
    <mergeCell ref="B7:B15"/>
    <mergeCell ref="I15:M15"/>
    <mergeCell ref="B29:C29"/>
    <mergeCell ref="B31:B39"/>
    <mergeCell ref="I39:M39"/>
  </mergeCells>
  <dataValidations count="2">
    <dataValidation type="list" allowBlank="1" showInputMessage="1" showErrorMessage="1" sqref="E16 E12:E13 E40 E36:E37 E64 E60:E61" xr:uid="{95E9699A-95E1-4142-BDC5-BA597B47930F}">
      <formula1>Variables</formula1>
    </dataValidation>
    <dataValidation type="list" allowBlank="1" showInputMessage="1" showErrorMessage="1" sqref="H16 H12:H13 H40 H36:H37 H64 H60:H61" xr:uid="{4AFFD892-B1B7-4D7B-9C0B-A7BAC99E815A}">
      <formula1>"Fixed,Variable"</formula1>
    </dataValidation>
  </dataValidations>
  <hyperlinks>
    <hyperlink ref="G3" location="'TITLE PAGE'!A1" display="Back to title page" xr:uid="{80939484-EE5A-40DC-83E1-06AE879A8321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25D44-EFD8-4686-81A9-C31E24584FFA}">
  <dimension ref="A1:CP95"/>
  <sheetViews>
    <sheetView zoomScale="60" zoomScaleNormal="60" workbookViewId="0">
      <selection activeCell="B70" sqref="B70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53.710937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6384" width="10.8554687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47.85" customHeight="1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48.6" customHeight="1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17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18.75" thickBot="1" x14ac:dyDescent="0.25">
      <c r="B7" s="155" t="s">
        <v>99</v>
      </c>
      <c r="C7" s="19" t="s">
        <v>144</v>
      </c>
      <c r="D7" s="19" t="s">
        <v>145</v>
      </c>
      <c r="E7" s="19" t="s">
        <v>100</v>
      </c>
      <c r="F7" s="20"/>
      <c r="G7" s="21">
        <v>29</v>
      </c>
      <c r="H7" s="22" t="s">
        <v>101</v>
      </c>
      <c r="I7" s="23"/>
      <c r="J7" s="24"/>
      <c r="K7" s="24"/>
      <c r="L7" s="24"/>
      <c r="M7" s="24"/>
      <c r="N7" s="25"/>
      <c r="O7" s="25"/>
      <c r="P7" s="26"/>
      <c r="Q7" s="26"/>
      <c r="R7" s="26"/>
      <c r="S7" s="26"/>
      <c r="T7" s="26"/>
      <c r="U7" s="26"/>
      <c r="V7" s="26"/>
      <c r="W7" s="26"/>
      <c r="X7" s="26"/>
      <c r="Y7" s="80">
        <f t="shared" ref="Y7:AC7" si="0">191072/5</f>
        <v>38214.400000000001</v>
      </c>
      <c r="Z7" s="80">
        <f t="shared" si="0"/>
        <v>38214.400000000001</v>
      </c>
      <c r="AA7" s="80">
        <f t="shared" si="0"/>
        <v>38214.400000000001</v>
      </c>
      <c r="AB7" s="80">
        <f t="shared" si="0"/>
        <v>38214.400000000001</v>
      </c>
      <c r="AC7" s="80">
        <f t="shared" si="0"/>
        <v>38214.400000000001</v>
      </c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15.75" thickBot="1" x14ac:dyDescent="0.25">
      <c r="B8" s="156"/>
      <c r="C8" s="19" t="s">
        <v>144</v>
      </c>
      <c r="D8" s="19" t="s">
        <v>145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77">
        <v>900</v>
      </c>
      <c r="AE8" s="77">
        <v>900</v>
      </c>
      <c r="AF8" s="77">
        <v>900</v>
      </c>
      <c r="AG8" s="77">
        <v>900</v>
      </c>
      <c r="AH8" s="77">
        <v>900</v>
      </c>
      <c r="AI8" s="77">
        <v>900</v>
      </c>
      <c r="AJ8" s="77">
        <v>900</v>
      </c>
      <c r="AK8" s="77">
        <v>900</v>
      </c>
      <c r="AL8" s="77">
        <v>900</v>
      </c>
      <c r="AM8" s="33">
        <v>900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15.75" thickBot="1" x14ac:dyDescent="0.25">
      <c r="B9" s="156"/>
      <c r="C9" s="19" t="s">
        <v>144</v>
      </c>
      <c r="D9" s="19" t="s">
        <v>145</v>
      </c>
      <c r="E9" s="28" t="s">
        <v>104</v>
      </c>
      <c r="F9" s="29"/>
      <c r="G9" s="29"/>
      <c r="H9" s="30" t="s">
        <v>103</v>
      </c>
      <c r="I9" s="31"/>
      <c r="J9" s="32"/>
      <c r="K9" s="32"/>
      <c r="L9" s="32"/>
      <c r="M9" s="32"/>
      <c r="N9" s="35">
        <f>+N23</f>
        <v>0</v>
      </c>
      <c r="O9" s="35">
        <f t="shared" ref="O9:AX9" si="1">+O23</f>
        <v>0</v>
      </c>
      <c r="P9" s="35">
        <f t="shared" si="1"/>
        <v>0</v>
      </c>
      <c r="Q9" s="35">
        <f t="shared" si="1"/>
        <v>0</v>
      </c>
      <c r="R9" s="35">
        <f t="shared" si="1"/>
        <v>0</v>
      </c>
      <c r="S9" s="35">
        <f t="shared" si="1"/>
        <v>0</v>
      </c>
      <c r="T9" s="35">
        <f t="shared" si="1"/>
        <v>0</v>
      </c>
      <c r="U9" s="35">
        <f t="shared" si="1"/>
        <v>0</v>
      </c>
      <c r="V9" s="35">
        <f t="shared" si="1"/>
        <v>0</v>
      </c>
      <c r="W9" s="35">
        <f t="shared" si="1"/>
        <v>0</v>
      </c>
      <c r="X9" s="35">
        <f t="shared" si="1"/>
        <v>0</v>
      </c>
      <c r="Y9" s="35">
        <f t="shared" si="1"/>
        <v>2489.4704993103451</v>
      </c>
      <c r="Z9" s="35">
        <f t="shared" si="1"/>
        <v>4937.8275751724141</v>
      </c>
      <c r="AA9" s="35">
        <f t="shared" si="1"/>
        <v>7345.0712275862061</v>
      </c>
      <c r="AB9" s="35">
        <f t="shared" si="1"/>
        <v>9711.2014565517238</v>
      </c>
      <c r="AC9" s="35">
        <f t="shared" si="1"/>
        <v>12036.218262068964</v>
      </c>
      <c r="AD9" s="35">
        <f t="shared" si="1"/>
        <v>11830.651144827585</v>
      </c>
      <c r="AE9" s="35">
        <f t="shared" si="1"/>
        <v>11625.084027586207</v>
      </c>
      <c r="AF9" s="35">
        <f t="shared" si="1"/>
        <v>11419.516910344828</v>
      </c>
      <c r="AG9" s="35">
        <f t="shared" si="1"/>
        <v>11213.949793103449</v>
      </c>
      <c r="AH9" s="35">
        <f t="shared" si="1"/>
        <v>11008.382675862069</v>
      </c>
      <c r="AI9" s="35">
        <f t="shared" si="1"/>
        <v>10802.81555862069</v>
      </c>
      <c r="AJ9" s="35">
        <f t="shared" si="1"/>
        <v>10597.24844137931</v>
      </c>
      <c r="AK9" s="35">
        <f t="shared" si="1"/>
        <v>10391.681324137931</v>
      </c>
      <c r="AL9" s="35">
        <f t="shared" si="1"/>
        <v>10186.114206896553</v>
      </c>
      <c r="AM9" s="35">
        <f t="shared" si="1"/>
        <v>9980.5470896551742</v>
      </c>
      <c r="AN9" s="35">
        <f t="shared" si="1"/>
        <v>9774.9799724137956</v>
      </c>
      <c r="AO9" s="35">
        <f t="shared" si="1"/>
        <v>9569.4128551724152</v>
      </c>
      <c r="AP9" s="35">
        <f t="shared" si="1"/>
        <v>9363.8457379310366</v>
      </c>
      <c r="AQ9" s="35">
        <f t="shared" si="1"/>
        <v>9158.2786206896581</v>
      </c>
      <c r="AR9" s="35">
        <f t="shared" si="1"/>
        <v>8952.7115034482777</v>
      </c>
      <c r="AS9" s="35">
        <f t="shared" si="1"/>
        <v>8747.1443862068991</v>
      </c>
      <c r="AT9" s="35">
        <f t="shared" si="1"/>
        <v>8541.5772689655205</v>
      </c>
      <c r="AU9" s="35">
        <f t="shared" si="1"/>
        <v>8336.0101517241401</v>
      </c>
      <c r="AV9" s="35">
        <f t="shared" si="1"/>
        <v>8130.4430344827615</v>
      </c>
      <c r="AW9" s="35">
        <f t="shared" si="1"/>
        <v>7924.875917241382</v>
      </c>
      <c r="AX9" s="35">
        <f t="shared" si="1"/>
        <v>7719.3088000000034</v>
      </c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</row>
    <row r="10" spans="1:94" ht="18.75" thickBot="1" x14ac:dyDescent="0.3">
      <c r="B10" s="156"/>
      <c r="C10" s="19" t="s">
        <v>144</v>
      </c>
      <c r="D10" s="19" t="s">
        <v>145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>N10</f>
        <v>3.5000000000000003E-2</v>
      </c>
      <c r="P10" s="38">
        <f t="shared" ref="P10:AR10" si="2">O10</f>
        <v>3.5000000000000003E-2</v>
      </c>
      <c r="Q10" s="38">
        <f t="shared" si="2"/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 t="shared" ref="AU10:AX10" si="3">+AT10</f>
        <v>0.03</v>
      </c>
      <c r="AV10" s="38">
        <f t="shared" si="3"/>
        <v>0.03</v>
      </c>
      <c r="AW10" s="38">
        <f t="shared" si="3"/>
        <v>0.03</v>
      </c>
      <c r="AX10" s="38">
        <f t="shared" si="3"/>
        <v>0.03</v>
      </c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15.75" thickBot="1" x14ac:dyDescent="0.25">
      <c r="B11" s="156"/>
      <c r="C11" s="19" t="s">
        <v>144</v>
      </c>
      <c r="D11" s="19" t="s">
        <v>145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>1/(1+O10)*N11</f>
        <v>0.93351070036640305</v>
      </c>
      <c r="P11" s="39">
        <f t="shared" ref="P11:AX11" si="4">1/(1+P10)*O11</f>
        <v>0.90194270566802237</v>
      </c>
      <c r="Q11" s="39">
        <f t="shared" si="4"/>
        <v>0.87144222769857238</v>
      </c>
      <c r="R11" s="39">
        <f t="shared" si="4"/>
        <v>0.84197316685852408</v>
      </c>
      <c r="S11" s="39">
        <f t="shared" si="4"/>
        <v>0.81350064430775282</v>
      </c>
      <c r="T11" s="39">
        <f t="shared" si="4"/>
        <v>0.78599096068381924</v>
      </c>
      <c r="U11" s="39">
        <f t="shared" si="4"/>
        <v>0.75941155621625056</v>
      </c>
      <c r="V11" s="39">
        <f t="shared" si="4"/>
        <v>0.73373097218961414</v>
      </c>
      <c r="W11" s="39">
        <f t="shared" si="4"/>
        <v>0.70891881370977217</v>
      </c>
      <c r="X11" s="39">
        <f t="shared" si="4"/>
        <v>0.68494571372924851</v>
      </c>
      <c r="Y11" s="39">
        <f t="shared" si="4"/>
        <v>0.66178329828912907</v>
      </c>
      <c r="Z11" s="39">
        <f t="shared" si="4"/>
        <v>0.63940415293635666</v>
      </c>
      <c r="AA11" s="39">
        <f t="shared" si="4"/>
        <v>0.61778179027667313</v>
      </c>
      <c r="AB11" s="39">
        <f t="shared" si="4"/>
        <v>0.59689061862480497</v>
      </c>
      <c r="AC11" s="39">
        <f t="shared" si="4"/>
        <v>0.57670591171478747</v>
      </c>
      <c r="AD11" s="39">
        <f t="shared" si="4"/>
        <v>0.55720377943457733</v>
      </c>
      <c r="AE11" s="39">
        <f t="shared" si="4"/>
        <v>0.53836113955031628</v>
      </c>
      <c r="AF11" s="39">
        <f t="shared" si="4"/>
        <v>0.520155690386779</v>
      </c>
      <c r="AG11" s="39">
        <f t="shared" si="4"/>
        <v>0.50256588443167061</v>
      </c>
      <c r="AH11" s="39">
        <f t="shared" si="4"/>
        <v>0.48557090283253201</v>
      </c>
      <c r="AI11" s="39">
        <f t="shared" si="4"/>
        <v>0.46915063075606961</v>
      </c>
      <c r="AJ11" s="39">
        <f t="shared" si="4"/>
        <v>0.45328563358074364</v>
      </c>
      <c r="AK11" s="39">
        <f t="shared" si="4"/>
        <v>0.43795713389443836</v>
      </c>
      <c r="AL11" s="39">
        <f t="shared" si="4"/>
        <v>0.42314698926998878</v>
      </c>
      <c r="AM11" s="39">
        <f t="shared" si="4"/>
        <v>0.40883767079225974</v>
      </c>
      <c r="AN11" s="39">
        <f t="shared" si="4"/>
        <v>0.39501224231136212</v>
      </c>
      <c r="AO11" s="39">
        <f t="shared" si="4"/>
        <v>0.38165434039745133</v>
      </c>
      <c r="AP11" s="39">
        <f t="shared" si="4"/>
        <v>0.36874815497338298</v>
      </c>
      <c r="AQ11" s="39">
        <f t="shared" si="4"/>
        <v>0.35627841060230242</v>
      </c>
      <c r="AR11" s="39">
        <f t="shared" si="4"/>
        <v>0.34423034840802169</v>
      </c>
      <c r="AS11" s="39">
        <f t="shared" si="4"/>
        <v>0.33420422175536085</v>
      </c>
      <c r="AT11" s="39">
        <f t="shared" si="4"/>
        <v>0.32447011820908822</v>
      </c>
      <c r="AU11" s="39">
        <f t="shared" si="4"/>
        <v>0.31501953224183321</v>
      </c>
      <c r="AV11" s="39">
        <f t="shared" si="4"/>
        <v>0.30584420606003226</v>
      </c>
      <c r="AW11" s="39">
        <f t="shared" si="4"/>
        <v>0.29693612238838085</v>
      </c>
      <c r="AX11" s="39">
        <f t="shared" si="4"/>
        <v>0.28828749746444743</v>
      </c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15.75" thickBot="1" x14ac:dyDescent="0.25">
      <c r="B12" s="156"/>
      <c r="C12" s="19" t="s">
        <v>144</v>
      </c>
      <c r="D12" s="19" t="s">
        <v>145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33"/>
      <c r="O12" s="33"/>
      <c r="P12" s="33"/>
      <c r="Q12" s="33"/>
      <c r="R12" s="78">
        <f>11343/5</f>
        <v>2268.6</v>
      </c>
      <c r="S12" s="78">
        <f>11343/5</f>
        <v>2268.6</v>
      </c>
      <c r="T12" s="78">
        <f>11343/5</f>
        <v>2268.6</v>
      </c>
      <c r="U12" s="78">
        <f>11343/5</f>
        <v>2268.6</v>
      </c>
      <c r="V12" s="78">
        <f>11343/5</f>
        <v>2268.6</v>
      </c>
      <c r="W12" s="68"/>
      <c r="X12" s="68"/>
      <c r="Y12" s="68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15.75" thickBot="1" x14ac:dyDescent="0.25">
      <c r="B13" s="156"/>
      <c r="C13" s="19" t="s">
        <v>144</v>
      </c>
      <c r="D13" s="19" t="s">
        <v>145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33"/>
      <c r="O13" s="33"/>
      <c r="P13" s="33"/>
      <c r="Q13" s="33"/>
      <c r="R13" s="33"/>
      <c r="S13" s="68"/>
      <c r="T13" s="68"/>
      <c r="U13" s="68"/>
      <c r="V13" s="68"/>
      <c r="W13" s="68"/>
      <c r="X13" s="68"/>
      <c r="Y13" s="68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19" t="s">
        <v>144</v>
      </c>
      <c r="D14" s="19" t="s">
        <v>145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BY14" si="5">IF((N8+N9)*N11&lt;&gt;0,(N8+N9)*N11,"")</f>
        <v/>
      </c>
      <c r="O14" s="47" t="str">
        <f t="shared" si="5"/>
        <v/>
      </c>
      <c r="P14" s="47" t="str">
        <f t="shared" si="5"/>
        <v/>
      </c>
      <c r="Q14" s="47" t="str">
        <f t="shared" si="5"/>
        <v/>
      </c>
      <c r="R14" s="47" t="str">
        <f t="shared" si="5"/>
        <v/>
      </c>
      <c r="S14" s="47" t="str">
        <f t="shared" si="5"/>
        <v/>
      </c>
      <c r="T14" s="47" t="str">
        <f t="shared" si="5"/>
        <v/>
      </c>
      <c r="U14" s="47" t="str">
        <f t="shared" si="5"/>
        <v/>
      </c>
      <c r="V14" s="47" t="str">
        <f t="shared" si="5"/>
        <v/>
      </c>
      <c r="W14" s="47" t="str">
        <f t="shared" si="5"/>
        <v/>
      </c>
      <c r="X14" s="47" t="str">
        <f t="shared" si="5"/>
        <v/>
      </c>
      <c r="Y14" s="47">
        <f t="shared" si="5"/>
        <v>1647.4899980270852</v>
      </c>
      <c r="Z14" s="47">
        <f t="shared" si="5"/>
        <v>3157.2674580489015</v>
      </c>
      <c r="AA14" s="47">
        <f t="shared" si="5"/>
        <v>4537.6512526878878</v>
      </c>
      <c r="AB14" s="47">
        <f t="shared" si="5"/>
        <v>5796.5250449912655</v>
      </c>
      <c r="AC14" s="47">
        <f t="shared" si="5"/>
        <v>6941.3582264246561</v>
      </c>
      <c r="AD14" s="47">
        <f t="shared" si="5"/>
        <v>7093.5669325610588</v>
      </c>
      <c r="AE14" s="47">
        <f t="shared" si="5"/>
        <v>6743.0185100547751</v>
      </c>
      <c r="AF14" s="47">
        <f t="shared" si="5"/>
        <v>6408.0668237320124</v>
      </c>
      <c r="AG14" s="47">
        <f t="shared" si="5"/>
        <v>6088.057891731888</v>
      </c>
      <c r="AH14" s="47">
        <f t="shared" si="5"/>
        <v>5782.3641271936285</v>
      </c>
      <c r="AI14" s="47">
        <f t="shared" si="5"/>
        <v>5490.3833009488417</v>
      </c>
      <c r="AJ14" s="47">
        <f t="shared" si="5"/>
        <v>5211.5375441858378</v>
      </c>
      <c r="AK14" s="47">
        <f t="shared" si="5"/>
        <v>4945.272389568805</v>
      </c>
      <c r="AL14" s="47">
        <f t="shared" si="5"/>
        <v>4691.0558493515255</v>
      </c>
      <c r="AM14" s="47">
        <f t="shared" si="5"/>
        <v>4448.3775290801223</v>
      </c>
      <c r="AN14" s="47">
        <f t="shared" si="5"/>
        <v>3861.2367574518298</v>
      </c>
      <c r="AO14" s="47">
        <f t="shared" si="5"/>
        <v>3652.2079512317196</v>
      </c>
      <c r="AP14" s="47">
        <f t="shared" si="5"/>
        <v>3452.9008393174454</v>
      </c>
      <c r="AQ14" s="47">
        <f t="shared" si="5"/>
        <v>3262.896950832358</v>
      </c>
      <c r="AR14" s="47">
        <f t="shared" si="5"/>
        <v>3081.7950000285041</v>
      </c>
      <c r="AS14" s="47">
        <f t="shared" si="5"/>
        <v>2923.3325821740505</v>
      </c>
      <c r="AT14" s="47">
        <f t="shared" si="5"/>
        <v>2771.4865861533035</v>
      </c>
      <c r="AU14" s="47">
        <f t="shared" si="5"/>
        <v>2626.0060187593117</v>
      </c>
      <c r="AV14" s="47">
        <f t="shared" si="5"/>
        <v>2486.6488947976995</v>
      </c>
      <c r="AW14" s="47">
        <f t="shared" si="5"/>
        <v>2353.1819252747191</v>
      </c>
      <c r="AX14" s="47">
        <f t="shared" si="5"/>
        <v>2225.3802161072877</v>
      </c>
      <c r="AY14" s="47" t="str">
        <f t="shared" si="5"/>
        <v/>
      </c>
      <c r="AZ14" s="47" t="str">
        <f t="shared" si="5"/>
        <v/>
      </c>
      <c r="BA14" s="47" t="str">
        <f t="shared" si="5"/>
        <v/>
      </c>
      <c r="BB14" s="47" t="str">
        <f t="shared" si="5"/>
        <v/>
      </c>
      <c r="BC14" s="47" t="str">
        <f t="shared" si="5"/>
        <v/>
      </c>
      <c r="BD14" s="47" t="str">
        <f t="shared" si="5"/>
        <v/>
      </c>
      <c r="BE14" s="47" t="str">
        <f t="shared" si="5"/>
        <v/>
      </c>
      <c r="BF14" s="47" t="str">
        <f t="shared" si="5"/>
        <v/>
      </c>
      <c r="BG14" s="47" t="str">
        <f t="shared" si="5"/>
        <v/>
      </c>
      <c r="BH14" s="47" t="str">
        <f t="shared" si="5"/>
        <v/>
      </c>
      <c r="BI14" s="47" t="str">
        <f t="shared" si="5"/>
        <v/>
      </c>
      <c r="BJ14" s="47" t="str">
        <f t="shared" si="5"/>
        <v/>
      </c>
      <c r="BK14" s="47" t="str">
        <f t="shared" si="5"/>
        <v/>
      </c>
      <c r="BL14" s="47" t="str">
        <f t="shared" si="5"/>
        <v/>
      </c>
      <c r="BM14" s="47" t="str">
        <f t="shared" si="5"/>
        <v/>
      </c>
      <c r="BN14" s="47" t="str">
        <f t="shared" si="5"/>
        <v/>
      </c>
      <c r="BO14" s="47" t="str">
        <f t="shared" si="5"/>
        <v/>
      </c>
      <c r="BP14" s="47" t="str">
        <f t="shared" si="5"/>
        <v/>
      </c>
      <c r="BQ14" s="47" t="str">
        <f t="shared" si="5"/>
        <v/>
      </c>
      <c r="BR14" s="47" t="str">
        <f t="shared" si="5"/>
        <v/>
      </c>
      <c r="BS14" s="47" t="str">
        <f t="shared" si="5"/>
        <v/>
      </c>
      <c r="BT14" s="47" t="str">
        <f t="shared" si="5"/>
        <v/>
      </c>
      <c r="BU14" s="47" t="str">
        <f t="shared" si="5"/>
        <v/>
      </c>
      <c r="BV14" s="47" t="str">
        <f t="shared" si="5"/>
        <v/>
      </c>
      <c r="BW14" s="47" t="str">
        <f t="shared" si="5"/>
        <v/>
      </c>
      <c r="BX14" s="47" t="str">
        <f t="shared" si="5"/>
        <v/>
      </c>
      <c r="BY14" s="47" t="str">
        <f t="shared" si="5"/>
        <v/>
      </c>
      <c r="BZ14" s="47" t="str">
        <f t="shared" ref="BZ14:CP14" si="6">IF((BZ8+BZ9)*BZ11&lt;&gt;0,(BZ8+BZ9)*BZ11,"")</f>
        <v/>
      </c>
      <c r="CA14" s="47" t="str">
        <f t="shared" si="6"/>
        <v/>
      </c>
      <c r="CB14" s="47" t="str">
        <f t="shared" si="6"/>
        <v/>
      </c>
      <c r="CC14" s="47" t="str">
        <f t="shared" si="6"/>
        <v/>
      </c>
      <c r="CD14" s="47" t="str">
        <f t="shared" si="6"/>
        <v/>
      </c>
      <c r="CE14" s="47" t="str">
        <f t="shared" si="6"/>
        <v/>
      </c>
      <c r="CF14" s="47" t="str">
        <f t="shared" si="6"/>
        <v/>
      </c>
      <c r="CG14" s="47" t="str">
        <f t="shared" si="6"/>
        <v/>
      </c>
      <c r="CH14" s="47" t="str">
        <f t="shared" si="6"/>
        <v/>
      </c>
      <c r="CI14" s="47" t="str">
        <f t="shared" si="6"/>
        <v/>
      </c>
      <c r="CJ14" s="47" t="str">
        <f t="shared" si="6"/>
        <v/>
      </c>
      <c r="CK14" s="47" t="str">
        <f t="shared" si="6"/>
        <v/>
      </c>
      <c r="CL14" s="47" t="str">
        <f t="shared" si="6"/>
        <v/>
      </c>
      <c r="CM14" s="47" t="str">
        <f t="shared" si="6"/>
        <v/>
      </c>
      <c r="CN14" s="47" t="str">
        <f t="shared" si="6"/>
        <v/>
      </c>
      <c r="CO14" s="47" t="str">
        <f t="shared" si="6"/>
        <v/>
      </c>
      <c r="CP14" s="48" t="str">
        <f t="shared" si="6"/>
        <v/>
      </c>
    </row>
    <row r="15" spans="1:94" s="42" customFormat="1" ht="15.75" thickBot="1" x14ac:dyDescent="0.25">
      <c r="B15" s="157"/>
      <c r="C15" s="19" t="s">
        <v>144</v>
      </c>
      <c r="D15" s="19" t="s">
        <v>145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111679.06660071653</v>
      </c>
      <c r="J15" s="159"/>
      <c r="K15" s="159"/>
      <c r="L15" s="159"/>
      <c r="M15" s="160"/>
    </row>
    <row r="16" spans="1:94" s="42" customFormat="1" ht="35.25" customHeight="1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2:94" ht="15" thickBot="1" x14ac:dyDescent="0.25"/>
    <row r="18" spans="2:94" ht="18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2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AT19" si="7">+O7+N21</f>
        <v>0</v>
      </c>
      <c r="P19" s="58">
        <f t="shared" si="7"/>
        <v>0</v>
      </c>
      <c r="Q19" s="58">
        <f t="shared" si="7"/>
        <v>0</v>
      </c>
      <c r="R19" s="58">
        <f t="shared" si="7"/>
        <v>0</v>
      </c>
      <c r="S19" s="58">
        <f t="shared" si="7"/>
        <v>0</v>
      </c>
      <c r="T19" s="58">
        <f t="shared" si="7"/>
        <v>0</v>
      </c>
      <c r="U19" s="58">
        <f>+U7+T21</f>
        <v>0</v>
      </c>
      <c r="V19" s="58">
        <f>+V7+U21</f>
        <v>0</v>
      </c>
      <c r="W19" s="58">
        <f>+W7+V21</f>
        <v>0</v>
      </c>
      <c r="X19" s="58">
        <f>+X7+W21</f>
        <v>0</v>
      </c>
      <c r="Y19" s="58">
        <f>+Y7+X21</f>
        <v>38214.400000000001</v>
      </c>
      <c r="Z19" s="58">
        <f t="shared" si="7"/>
        <v>75111.062068965519</v>
      </c>
      <c r="AA19" s="58">
        <f t="shared" si="7"/>
        <v>110689.98620689654</v>
      </c>
      <c r="AB19" s="58">
        <f t="shared" si="7"/>
        <v>144951.1724137931</v>
      </c>
      <c r="AC19" s="58">
        <f t="shared" si="7"/>
        <v>177894.62068965516</v>
      </c>
      <c r="AD19" s="58">
        <f t="shared" si="7"/>
        <v>171305.93103448275</v>
      </c>
      <c r="AE19" s="58">
        <f t="shared" si="7"/>
        <v>164717.24137931035</v>
      </c>
      <c r="AF19" s="58">
        <f>+AF7+AE21</f>
        <v>158128.55172413794</v>
      </c>
      <c r="AG19" s="58">
        <f>+AG7+AF21</f>
        <v>151539.86206896554</v>
      </c>
      <c r="AH19" s="58">
        <f>+AH7+AG21</f>
        <v>144951.17241379313</v>
      </c>
      <c r="AI19" s="58">
        <f>+AI7+AH21</f>
        <v>138362.48275862072</v>
      </c>
      <c r="AJ19" s="58">
        <f>+AJ7+AI21</f>
        <v>131773.79310344832</v>
      </c>
      <c r="AK19" s="58">
        <f t="shared" si="7"/>
        <v>125185.10344827591</v>
      </c>
      <c r="AL19" s="58">
        <f t="shared" si="7"/>
        <v>118596.41379310351</v>
      </c>
      <c r="AM19" s="58">
        <f t="shared" si="7"/>
        <v>112007.7241379311</v>
      </c>
      <c r="AN19" s="58">
        <f t="shared" si="7"/>
        <v>105419.0344827587</v>
      </c>
      <c r="AO19" s="58">
        <f t="shared" si="7"/>
        <v>98830.34482758629</v>
      </c>
      <c r="AP19" s="58">
        <f t="shared" si="7"/>
        <v>92241.655172413884</v>
      </c>
      <c r="AQ19" s="58">
        <f t="shared" si="7"/>
        <v>85652.965517241479</v>
      </c>
      <c r="AR19" s="58">
        <f t="shared" si="7"/>
        <v>79064.275862069073</v>
      </c>
      <c r="AS19" s="58">
        <f t="shared" si="7"/>
        <v>72475.586206896667</v>
      </c>
      <c r="AT19" s="58">
        <f t="shared" si="7"/>
        <v>65886.896551724261</v>
      </c>
      <c r="AU19" s="58">
        <f t="shared" ref="AU19:BZ19" si="8">+AU7+AT21</f>
        <v>59298.206896551848</v>
      </c>
      <c r="AV19" s="58">
        <f t="shared" si="8"/>
        <v>52709.517241379435</v>
      </c>
      <c r="AW19" s="58">
        <f t="shared" si="8"/>
        <v>46120.827586207022</v>
      </c>
      <c r="AX19" s="58">
        <f t="shared" si="8"/>
        <v>39532.137931034609</v>
      </c>
      <c r="AY19" s="58">
        <f t="shared" si="8"/>
        <v>32943.448275862196</v>
      </c>
      <c r="AZ19" s="58">
        <f t="shared" si="8"/>
        <v>26354.758620689783</v>
      </c>
      <c r="BA19" s="58">
        <f t="shared" si="8"/>
        <v>19766.06896551737</v>
      </c>
      <c r="BB19" s="58">
        <f t="shared" si="8"/>
        <v>13177.379310344957</v>
      </c>
      <c r="BC19" s="58">
        <f t="shared" si="8"/>
        <v>6588.689655172544</v>
      </c>
      <c r="BD19" s="58">
        <f t="shared" si="8"/>
        <v>1.3096723705530167E-10</v>
      </c>
      <c r="BE19" s="58">
        <f t="shared" si="8"/>
        <v>0</v>
      </c>
      <c r="BF19" s="58">
        <f t="shared" si="8"/>
        <v>0</v>
      </c>
      <c r="BG19" s="58">
        <f t="shared" si="8"/>
        <v>0</v>
      </c>
      <c r="BH19" s="58">
        <f t="shared" si="8"/>
        <v>0</v>
      </c>
      <c r="BI19" s="58">
        <f t="shared" si="8"/>
        <v>0</v>
      </c>
      <c r="BJ19" s="58">
        <f t="shared" si="8"/>
        <v>0</v>
      </c>
      <c r="BK19" s="58">
        <f t="shared" si="8"/>
        <v>0</v>
      </c>
      <c r="BL19" s="58">
        <f t="shared" si="8"/>
        <v>0</v>
      </c>
      <c r="BM19" s="58">
        <f t="shared" si="8"/>
        <v>0</v>
      </c>
      <c r="BN19" s="58">
        <f t="shared" si="8"/>
        <v>0</v>
      </c>
      <c r="BO19" s="58">
        <f t="shared" si="8"/>
        <v>0</v>
      </c>
      <c r="BP19" s="58">
        <f t="shared" si="8"/>
        <v>0</v>
      </c>
      <c r="BQ19" s="58">
        <f t="shared" si="8"/>
        <v>0</v>
      </c>
      <c r="BR19" s="58">
        <f t="shared" si="8"/>
        <v>0</v>
      </c>
      <c r="BS19" s="58">
        <f t="shared" si="8"/>
        <v>0</v>
      </c>
      <c r="BT19" s="58">
        <f t="shared" si="8"/>
        <v>0</v>
      </c>
      <c r="BU19" s="58">
        <f t="shared" si="8"/>
        <v>0</v>
      </c>
      <c r="BV19" s="58">
        <f t="shared" si="8"/>
        <v>0</v>
      </c>
      <c r="BW19" s="58">
        <f t="shared" si="8"/>
        <v>0</v>
      </c>
      <c r="BX19" s="58">
        <f t="shared" si="8"/>
        <v>0</v>
      </c>
      <c r="BY19" s="58">
        <f t="shared" si="8"/>
        <v>0</v>
      </c>
      <c r="BZ19" s="58">
        <f t="shared" si="8"/>
        <v>0</v>
      </c>
      <c r="CA19" s="58">
        <f t="shared" ref="CA19:CP19" si="9">+CA7+BZ21</f>
        <v>0</v>
      </c>
      <c r="CB19" s="58">
        <f t="shared" si="9"/>
        <v>0</v>
      </c>
      <c r="CC19" s="58">
        <f t="shared" si="9"/>
        <v>0</v>
      </c>
      <c r="CD19" s="58">
        <f t="shared" si="9"/>
        <v>0</v>
      </c>
      <c r="CE19" s="58">
        <f t="shared" si="9"/>
        <v>0</v>
      </c>
      <c r="CF19" s="58">
        <f t="shared" si="9"/>
        <v>0</v>
      </c>
      <c r="CG19" s="58">
        <f t="shared" si="9"/>
        <v>0</v>
      </c>
      <c r="CH19" s="58">
        <f t="shared" si="9"/>
        <v>0</v>
      </c>
      <c r="CI19" s="58">
        <f t="shared" si="9"/>
        <v>0</v>
      </c>
      <c r="CJ19" s="58">
        <f t="shared" si="9"/>
        <v>0</v>
      </c>
      <c r="CK19" s="58">
        <f t="shared" si="9"/>
        <v>0</v>
      </c>
      <c r="CL19" s="58">
        <f t="shared" si="9"/>
        <v>0</v>
      </c>
      <c r="CM19" s="58">
        <f t="shared" si="9"/>
        <v>0</v>
      </c>
      <c r="CN19" s="58">
        <f t="shared" si="9"/>
        <v>0</v>
      </c>
      <c r="CO19" s="58">
        <f t="shared" si="9"/>
        <v>0</v>
      </c>
      <c r="CP19" s="58">
        <f t="shared" si="9"/>
        <v>0</v>
      </c>
    </row>
    <row r="20" spans="2:94" ht="18" x14ac:dyDescent="0.25">
      <c r="F20" s="55" t="s">
        <v>116</v>
      </c>
      <c r="G20" s="55">
        <f>+G7</f>
        <v>29</v>
      </c>
      <c r="H20" s="57"/>
      <c r="I20" s="57"/>
      <c r="J20" s="57"/>
      <c r="K20" s="57"/>
      <c r="L20" s="57"/>
      <c r="M20" s="57"/>
      <c r="N20" s="59">
        <f>IF(N19=0,0,+N7/$G20)</f>
        <v>0</v>
      </c>
      <c r="O20" s="59">
        <f t="shared" ref="O20:AT20" si="10">MIN(IF(O19=0,0,+O7/$G20)+N20,O19)</f>
        <v>0</v>
      </c>
      <c r="P20" s="59">
        <f t="shared" si="10"/>
        <v>0</v>
      </c>
      <c r="Q20" s="59">
        <f t="shared" si="10"/>
        <v>0</v>
      </c>
      <c r="R20" s="59">
        <f t="shared" si="10"/>
        <v>0</v>
      </c>
      <c r="S20" s="59">
        <f t="shared" si="10"/>
        <v>0</v>
      </c>
      <c r="T20" s="59">
        <f t="shared" si="10"/>
        <v>0</v>
      </c>
      <c r="U20" s="59">
        <f>MIN(IF(U19=0,0,+U7/$G20)+T20,U19)</f>
        <v>0</v>
      </c>
      <c r="V20" s="59">
        <f>MIN(IF(V19=0,0,+V7/$G20)+U20,V19)</f>
        <v>0</v>
      </c>
      <c r="W20" s="59">
        <f>MIN(IF(W19=0,0,+W7/$G20)+V20,W19)</f>
        <v>0</v>
      </c>
      <c r="X20" s="59">
        <f>MIN(IF(X19=0,0,+X7/$G20)+W20,X19)</f>
        <v>0</v>
      </c>
      <c r="Y20" s="59">
        <f>MIN(IF(Y19=0,0,+Y7/$G20)+X20,Y19)</f>
        <v>1317.7379310344827</v>
      </c>
      <c r="Z20" s="59">
        <f t="shared" si="10"/>
        <v>2635.4758620689654</v>
      </c>
      <c r="AA20" s="59">
        <f t="shared" si="10"/>
        <v>3953.2137931034481</v>
      </c>
      <c r="AB20" s="59">
        <f t="shared" si="10"/>
        <v>5270.9517241379308</v>
      </c>
      <c r="AC20" s="59">
        <f t="shared" si="10"/>
        <v>6588.689655172413</v>
      </c>
      <c r="AD20" s="59">
        <f t="shared" si="10"/>
        <v>6588.689655172413</v>
      </c>
      <c r="AE20" s="59">
        <f t="shared" si="10"/>
        <v>6588.689655172413</v>
      </c>
      <c r="AF20" s="59">
        <f>MIN(IF(AF19=0,0,+AF7/$G20)+AE20,AF19)</f>
        <v>6588.689655172413</v>
      </c>
      <c r="AG20" s="59">
        <f>MIN(IF(AG19=0,0,+AG7/$G20)+AF20,AG19)</f>
        <v>6588.689655172413</v>
      </c>
      <c r="AH20" s="59">
        <f>MIN(IF(AH19=0,0,+AH7/$G20)+AG20,AH19)</f>
        <v>6588.689655172413</v>
      </c>
      <c r="AI20" s="59">
        <f>MIN(IF(AI19=0,0,+AI7/$G20)+AH20,AI19)</f>
        <v>6588.689655172413</v>
      </c>
      <c r="AJ20" s="59">
        <f>MIN(IF(AJ19=0,0,+AJ7/$G20)+AI20,AJ19)</f>
        <v>6588.689655172413</v>
      </c>
      <c r="AK20" s="59">
        <f t="shared" si="10"/>
        <v>6588.689655172413</v>
      </c>
      <c r="AL20" s="59">
        <f t="shared" si="10"/>
        <v>6588.689655172413</v>
      </c>
      <c r="AM20" s="59">
        <f t="shared" si="10"/>
        <v>6588.689655172413</v>
      </c>
      <c r="AN20" s="59">
        <f t="shared" si="10"/>
        <v>6588.689655172413</v>
      </c>
      <c r="AO20" s="59">
        <f t="shared" si="10"/>
        <v>6588.689655172413</v>
      </c>
      <c r="AP20" s="59">
        <f t="shared" si="10"/>
        <v>6588.689655172413</v>
      </c>
      <c r="AQ20" s="59">
        <f t="shared" si="10"/>
        <v>6588.689655172413</v>
      </c>
      <c r="AR20" s="59">
        <f t="shared" si="10"/>
        <v>6588.689655172413</v>
      </c>
      <c r="AS20" s="59">
        <f t="shared" si="10"/>
        <v>6588.689655172413</v>
      </c>
      <c r="AT20" s="59">
        <f t="shared" si="10"/>
        <v>6588.689655172413</v>
      </c>
      <c r="AU20" s="59">
        <f t="shared" ref="AU20:BZ20" si="11">MIN(IF(AU19=0,0,+AU7/$G20)+AT20,AU19)</f>
        <v>6588.689655172413</v>
      </c>
      <c r="AV20" s="59">
        <f t="shared" si="11"/>
        <v>6588.689655172413</v>
      </c>
      <c r="AW20" s="59">
        <f t="shared" si="11"/>
        <v>6588.689655172413</v>
      </c>
      <c r="AX20" s="59">
        <f t="shared" si="11"/>
        <v>6588.689655172413</v>
      </c>
      <c r="AY20" s="59">
        <f t="shared" si="11"/>
        <v>6588.689655172413</v>
      </c>
      <c r="AZ20" s="59">
        <f t="shared" si="11"/>
        <v>6588.689655172413</v>
      </c>
      <c r="BA20" s="59">
        <f t="shared" si="11"/>
        <v>6588.689655172413</v>
      </c>
      <c r="BB20" s="59">
        <f t="shared" si="11"/>
        <v>6588.689655172413</v>
      </c>
      <c r="BC20" s="59">
        <f t="shared" si="11"/>
        <v>6588.689655172413</v>
      </c>
      <c r="BD20" s="59">
        <f t="shared" si="11"/>
        <v>1.3096723705530167E-10</v>
      </c>
      <c r="BE20" s="59">
        <f t="shared" si="11"/>
        <v>0</v>
      </c>
      <c r="BF20" s="59">
        <f t="shared" si="11"/>
        <v>0</v>
      </c>
      <c r="BG20" s="59">
        <f t="shared" si="11"/>
        <v>0</v>
      </c>
      <c r="BH20" s="59">
        <f t="shared" si="11"/>
        <v>0</v>
      </c>
      <c r="BI20" s="59">
        <f t="shared" si="11"/>
        <v>0</v>
      </c>
      <c r="BJ20" s="59">
        <f t="shared" si="11"/>
        <v>0</v>
      </c>
      <c r="BK20" s="59">
        <f t="shared" si="11"/>
        <v>0</v>
      </c>
      <c r="BL20" s="59">
        <f t="shared" si="11"/>
        <v>0</v>
      </c>
      <c r="BM20" s="59">
        <f t="shared" si="11"/>
        <v>0</v>
      </c>
      <c r="BN20" s="59">
        <f t="shared" si="11"/>
        <v>0</v>
      </c>
      <c r="BO20" s="59">
        <f t="shared" si="11"/>
        <v>0</v>
      </c>
      <c r="BP20" s="59">
        <f t="shared" si="11"/>
        <v>0</v>
      </c>
      <c r="BQ20" s="59">
        <f t="shared" si="11"/>
        <v>0</v>
      </c>
      <c r="BR20" s="59">
        <f t="shared" si="11"/>
        <v>0</v>
      </c>
      <c r="BS20" s="59">
        <f t="shared" si="11"/>
        <v>0</v>
      </c>
      <c r="BT20" s="59">
        <f t="shared" si="11"/>
        <v>0</v>
      </c>
      <c r="BU20" s="59">
        <f t="shared" si="11"/>
        <v>0</v>
      </c>
      <c r="BV20" s="59">
        <f t="shared" si="11"/>
        <v>0</v>
      </c>
      <c r="BW20" s="59">
        <f t="shared" si="11"/>
        <v>0</v>
      </c>
      <c r="BX20" s="59">
        <f t="shared" si="11"/>
        <v>0</v>
      </c>
      <c r="BY20" s="59">
        <f t="shared" si="11"/>
        <v>0</v>
      </c>
      <c r="BZ20" s="59">
        <f t="shared" si="11"/>
        <v>0</v>
      </c>
      <c r="CA20" s="59">
        <f t="shared" ref="CA20:CP20" si="12">MIN(IF(CA19=0,0,+CA7/$G20)+BZ20,CA19)</f>
        <v>0</v>
      </c>
      <c r="CB20" s="59">
        <f t="shared" si="12"/>
        <v>0</v>
      </c>
      <c r="CC20" s="59">
        <f t="shared" si="12"/>
        <v>0</v>
      </c>
      <c r="CD20" s="59">
        <f t="shared" si="12"/>
        <v>0</v>
      </c>
      <c r="CE20" s="59">
        <f t="shared" si="12"/>
        <v>0</v>
      </c>
      <c r="CF20" s="59">
        <f t="shared" si="12"/>
        <v>0</v>
      </c>
      <c r="CG20" s="59">
        <f t="shared" si="12"/>
        <v>0</v>
      </c>
      <c r="CH20" s="59">
        <f t="shared" si="12"/>
        <v>0</v>
      </c>
      <c r="CI20" s="59">
        <f t="shared" si="12"/>
        <v>0</v>
      </c>
      <c r="CJ20" s="59">
        <f t="shared" si="12"/>
        <v>0</v>
      </c>
      <c r="CK20" s="59">
        <f t="shared" si="12"/>
        <v>0</v>
      </c>
      <c r="CL20" s="59">
        <f t="shared" si="12"/>
        <v>0</v>
      </c>
      <c r="CM20" s="59">
        <f t="shared" si="12"/>
        <v>0</v>
      </c>
      <c r="CN20" s="59">
        <f t="shared" si="12"/>
        <v>0</v>
      </c>
      <c r="CO20" s="59">
        <f t="shared" si="12"/>
        <v>0</v>
      </c>
      <c r="CP20" s="59">
        <f t="shared" si="12"/>
        <v>0</v>
      </c>
    </row>
    <row r="21" spans="2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59">
        <f>+N19-N20</f>
        <v>0</v>
      </c>
      <c r="O21" s="59">
        <f>+O19-O20</f>
        <v>0</v>
      </c>
      <c r="P21" s="59">
        <f t="shared" ref="P21:CA21" si="13">+P19-P20</f>
        <v>0</v>
      </c>
      <c r="Q21" s="59">
        <f t="shared" si="13"/>
        <v>0</v>
      </c>
      <c r="R21" s="59">
        <f t="shared" si="13"/>
        <v>0</v>
      </c>
      <c r="S21" s="59">
        <f t="shared" si="13"/>
        <v>0</v>
      </c>
      <c r="T21" s="59">
        <f t="shared" si="13"/>
        <v>0</v>
      </c>
      <c r="U21" s="59">
        <f t="shared" si="13"/>
        <v>0</v>
      </c>
      <c r="V21" s="59">
        <f t="shared" si="13"/>
        <v>0</v>
      </c>
      <c r="W21" s="59">
        <f t="shared" si="13"/>
        <v>0</v>
      </c>
      <c r="X21" s="59">
        <f t="shared" si="13"/>
        <v>0</v>
      </c>
      <c r="Y21" s="59">
        <f t="shared" si="13"/>
        <v>36896.662068965517</v>
      </c>
      <c r="Z21" s="59">
        <f t="shared" si="13"/>
        <v>72475.586206896551</v>
      </c>
      <c r="AA21" s="59">
        <f t="shared" si="13"/>
        <v>106736.77241379309</v>
      </c>
      <c r="AB21" s="59">
        <f t="shared" si="13"/>
        <v>139680.22068965517</v>
      </c>
      <c r="AC21" s="59">
        <f t="shared" si="13"/>
        <v>171305.93103448275</v>
      </c>
      <c r="AD21" s="59">
        <f t="shared" si="13"/>
        <v>164717.24137931035</v>
      </c>
      <c r="AE21" s="59">
        <f t="shared" si="13"/>
        <v>158128.55172413794</v>
      </c>
      <c r="AF21" s="59">
        <f t="shared" si="13"/>
        <v>151539.86206896554</v>
      </c>
      <c r="AG21" s="59">
        <f t="shared" si="13"/>
        <v>144951.17241379313</v>
      </c>
      <c r="AH21" s="59">
        <f t="shared" si="13"/>
        <v>138362.48275862072</v>
      </c>
      <c r="AI21" s="59">
        <f t="shared" si="13"/>
        <v>131773.79310344832</v>
      </c>
      <c r="AJ21" s="59">
        <f t="shared" si="13"/>
        <v>125185.10344827591</v>
      </c>
      <c r="AK21" s="59">
        <f t="shared" si="13"/>
        <v>118596.41379310351</v>
      </c>
      <c r="AL21" s="59">
        <f t="shared" si="13"/>
        <v>112007.7241379311</v>
      </c>
      <c r="AM21" s="59">
        <f t="shared" si="13"/>
        <v>105419.0344827587</v>
      </c>
      <c r="AN21" s="59">
        <f t="shared" si="13"/>
        <v>98830.34482758629</v>
      </c>
      <c r="AO21" s="59">
        <f t="shared" si="13"/>
        <v>92241.655172413884</v>
      </c>
      <c r="AP21" s="59">
        <f t="shared" si="13"/>
        <v>85652.965517241479</v>
      </c>
      <c r="AQ21" s="59">
        <f t="shared" si="13"/>
        <v>79064.275862069073</v>
      </c>
      <c r="AR21" s="59">
        <f t="shared" si="13"/>
        <v>72475.586206896667</v>
      </c>
      <c r="AS21" s="59">
        <f t="shared" si="13"/>
        <v>65886.896551724261</v>
      </c>
      <c r="AT21" s="59">
        <f t="shared" si="13"/>
        <v>59298.206896551848</v>
      </c>
      <c r="AU21" s="59">
        <f t="shared" si="13"/>
        <v>52709.517241379435</v>
      </c>
      <c r="AV21" s="59">
        <f t="shared" si="13"/>
        <v>46120.827586207022</v>
      </c>
      <c r="AW21" s="59">
        <f t="shared" si="13"/>
        <v>39532.137931034609</v>
      </c>
      <c r="AX21" s="59">
        <f t="shared" si="13"/>
        <v>32943.448275862196</v>
      </c>
      <c r="AY21" s="59">
        <f t="shared" si="13"/>
        <v>26354.758620689783</v>
      </c>
      <c r="AZ21" s="59">
        <f t="shared" si="13"/>
        <v>19766.06896551737</v>
      </c>
      <c r="BA21" s="59">
        <f t="shared" si="13"/>
        <v>13177.379310344957</v>
      </c>
      <c r="BB21" s="59">
        <f t="shared" si="13"/>
        <v>6588.689655172544</v>
      </c>
      <c r="BC21" s="59">
        <f t="shared" si="13"/>
        <v>1.3096723705530167E-10</v>
      </c>
      <c r="BD21" s="59">
        <f t="shared" si="13"/>
        <v>0</v>
      </c>
      <c r="BE21" s="59">
        <f t="shared" si="13"/>
        <v>0</v>
      </c>
      <c r="BF21" s="59">
        <f t="shared" si="13"/>
        <v>0</v>
      </c>
      <c r="BG21" s="59">
        <f t="shared" si="13"/>
        <v>0</v>
      </c>
      <c r="BH21" s="59">
        <f t="shared" si="13"/>
        <v>0</v>
      </c>
      <c r="BI21" s="59">
        <f t="shared" si="13"/>
        <v>0</v>
      </c>
      <c r="BJ21" s="59">
        <f t="shared" si="13"/>
        <v>0</v>
      </c>
      <c r="BK21" s="59">
        <f t="shared" si="13"/>
        <v>0</v>
      </c>
      <c r="BL21" s="59">
        <f t="shared" si="13"/>
        <v>0</v>
      </c>
      <c r="BM21" s="59">
        <f t="shared" si="13"/>
        <v>0</v>
      </c>
      <c r="BN21" s="59">
        <f t="shared" si="13"/>
        <v>0</v>
      </c>
      <c r="BO21" s="59">
        <f t="shared" si="13"/>
        <v>0</v>
      </c>
      <c r="BP21" s="59">
        <f t="shared" si="13"/>
        <v>0</v>
      </c>
      <c r="BQ21" s="59">
        <f t="shared" si="13"/>
        <v>0</v>
      </c>
      <c r="BR21" s="59">
        <f t="shared" si="13"/>
        <v>0</v>
      </c>
      <c r="BS21" s="59">
        <f t="shared" si="13"/>
        <v>0</v>
      </c>
      <c r="BT21" s="59">
        <f t="shared" si="13"/>
        <v>0</v>
      </c>
      <c r="BU21" s="59">
        <f t="shared" si="13"/>
        <v>0</v>
      </c>
      <c r="BV21" s="59">
        <f t="shared" si="13"/>
        <v>0</v>
      </c>
      <c r="BW21" s="59">
        <f t="shared" si="13"/>
        <v>0</v>
      </c>
      <c r="BX21" s="59">
        <f t="shared" si="13"/>
        <v>0</v>
      </c>
      <c r="BY21" s="59">
        <f t="shared" si="13"/>
        <v>0</v>
      </c>
      <c r="BZ21" s="59">
        <f t="shared" si="13"/>
        <v>0</v>
      </c>
      <c r="CA21" s="59">
        <f t="shared" si="13"/>
        <v>0</v>
      </c>
      <c r="CB21" s="59">
        <f t="shared" ref="CB21:CP21" si="14">+CB19-CB20</f>
        <v>0</v>
      </c>
      <c r="CC21" s="59">
        <f t="shared" si="14"/>
        <v>0</v>
      </c>
      <c r="CD21" s="59">
        <f t="shared" si="14"/>
        <v>0</v>
      </c>
      <c r="CE21" s="59">
        <f t="shared" si="14"/>
        <v>0</v>
      </c>
      <c r="CF21" s="59">
        <f t="shared" si="14"/>
        <v>0</v>
      </c>
      <c r="CG21" s="59">
        <f t="shared" si="14"/>
        <v>0</v>
      </c>
      <c r="CH21" s="59">
        <f t="shared" si="14"/>
        <v>0</v>
      </c>
      <c r="CI21" s="59">
        <f t="shared" si="14"/>
        <v>0</v>
      </c>
      <c r="CJ21" s="59">
        <f t="shared" si="14"/>
        <v>0</v>
      </c>
      <c r="CK21" s="59">
        <f t="shared" si="14"/>
        <v>0</v>
      </c>
      <c r="CL21" s="59">
        <f t="shared" si="14"/>
        <v>0</v>
      </c>
      <c r="CM21" s="59">
        <f t="shared" si="14"/>
        <v>0</v>
      </c>
      <c r="CN21" s="59">
        <f t="shared" si="14"/>
        <v>0</v>
      </c>
      <c r="CO21" s="59">
        <f t="shared" si="14"/>
        <v>0</v>
      </c>
      <c r="CP21" s="59">
        <f t="shared" si="14"/>
        <v>0</v>
      </c>
    </row>
    <row r="22" spans="2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59">
        <f>AVERAGE(N19,N21)</f>
        <v>0</v>
      </c>
      <c r="O22" s="59">
        <f>AVERAGE(O19,O21)</f>
        <v>0</v>
      </c>
      <c r="P22" s="59">
        <f t="shared" ref="P22:CA22" si="15">AVERAGE(P19,P21)</f>
        <v>0</v>
      </c>
      <c r="Q22" s="59">
        <f t="shared" si="15"/>
        <v>0</v>
      </c>
      <c r="R22" s="59">
        <f t="shared" si="15"/>
        <v>0</v>
      </c>
      <c r="S22" s="59">
        <f t="shared" si="15"/>
        <v>0</v>
      </c>
      <c r="T22" s="59">
        <f t="shared" si="15"/>
        <v>0</v>
      </c>
      <c r="U22" s="59">
        <f t="shared" si="15"/>
        <v>0</v>
      </c>
      <c r="V22" s="59">
        <f t="shared" si="15"/>
        <v>0</v>
      </c>
      <c r="W22" s="59">
        <f t="shared" si="15"/>
        <v>0</v>
      </c>
      <c r="X22" s="59">
        <f t="shared" si="15"/>
        <v>0</v>
      </c>
      <c r="Y22" s="59">
        <f t="shared" si="15"/>
        <v>37555.531034482759</v>
      </c>
      <c r="Z22" s="59">
        <f t="shared" si="15"/>
        <v>73793.324137931035</v>
      </c>
      <c r="AA22" s="59">
        <f t="shared" si="15"/>
        <v>108713.37931034481</v>
      </c>
      <c r="AB22" s="59">
        <f t="shared" si="15"/>
        <v>142315.69655172413</v>
      </c>
      <c r="AC22" s="59">
        <f t="shared" si="15"/>
        <v>174600.27586206896</v>
      </c>
      <c r="AD22" s="59">
        <f t="shared" si="15"/>
        <v>168011.58620689655</v>
      </c>
      <c r="AE22" s="59">
        <f t="shared" si="15"/>
        <v>161422.89655172414</v>
      </c>
      <c r="AF22" s="59">
        <f t="shared" si="15"/>
        <v>154834.20689655174</v>
      </c>
      <c r="AG22" s="59">
        <f t="shared" si="15"/>
        <v>148245.51724137933</v>
      </c>
      <c r="AH22" s="59">
        <f t="shared" si="15"/>
        <v>141656.82758620693</v>
      </c>
      <c r="AI22" s="59">
        <f t="shared" si="15"/>
        <v>135068.13793103452</v>
      </c>
      <c r="AJ22" s="59">
        <f t="shared" si="15"/>
        <v>128479.44827586212</v>
      </c>
      <c r="AK22" s="59">
        <f t="shared" si="15"/>
        <v>121890.75862068971</v>
      </c>
      <c r="AL22" s="59">
        <f t="shared" si="15"/>
        <v>115302.0689655173</v>
      </c>
      <c r="AM22" s="59">
        <f t="shared" si="15"/>
        <v>108713.3793103449</v>
      </c>
      <c r="AN22" s="59">
        <f t="shared" si="15"/>
        <v>102124.68965517249</v>
      </c>
      <c r="AO22" s="59">
        <f t="shared" si="15"/>
        <v>95536.000000000087</v>
      </c>
      <c r="AP22" s="59">
        <f t="shared" si="15"/>
        <v>88947.310344827682</v>
      </c>
      <c r="AQ22" s="59">
        <f t="shared" si="15"/>
        <v>82358.620689655276</v>
      </c>
      <c r="AR22" s="59">
        <f t="shared" si="15"/>
        <v>75769.93103448287</v>
      </c>
      <c r="AS22" s="59">
        <f t="shared" si="15"/>
        <v>69181.241379310464</v>
      </c>
      <c r="AT22" s="59">
        <f t="shared" si="15"/>
        <v>62592.551724138058</v>
      </c>
      <c r="AU22" s="59">
        <f t="shared" si="15"/>
        <v>56003.862068965638</v>
      </c>
      <c r="AV22" s="59">
        <f t="shared" si="15"/>
        <v>49415.172413793232</v>
      </c>
      <c r="AW22" s="59">
        <f t="shared" si="15"/>
        <v>42826.482758620812</v>
      </c>
      <c r="AX22" s="59">
        <f t="shared" si="15"/>
        <v>36237.793103448406</v>
      </c>
      <c r="AY22" s="59">
        <f t="shared" si="15"/>
        <v>29649.10344827599</v>
      </c>
      <c r="AZ22" s="59">
        <f t="shared" si="15"/>
        <v>23060.413793103577</v>
      </c>
      <c r="BA22" s="59">
        <f t="shared" si="15"/>
        <v>16471.724137931164</v>
      </c>
      <c r="BB22" s="59">
        <f t="shared" si="15"/>
        <v>9883.0344827587505</v>
      </c>
      <c r="BC22" s="59">
        <f t="shared" si="15"/>
        <v>3294.3448275863375</v>
      </c>
      <c r="BD22" s="59">
        <f t="shared" si="15"/>
        <v>6.5483618527650833E-11</v>
      </c>
      <c r="BE22" s="59">
        <f t="shared" si="15"/>
        <v>0</v>
      </c>
      <c r="BF22" s="59">
        <f t="shared" si="15"/>
        <v>0</v>
      </c>
      <c r="BG22" s="59">
        <f t="shared" si="15"/>
        <v>0</v>
      </c>
      <c r="BH22" s="59">
        <f t="shared" si="15"/>
        <v>0</v>
      </c>
      <c r="BI22" s="59">
        <f t="shared" si="15"/>
        <v>0</v>
      </c>
      <c r="BJ22" s="59">
        <f t="shared" si="15"/>
        <v>0</v>
      </c>
      <c r="BK22" s="59">
        <f t="shared" si="15"/>
        <v>0</v>
      </c>
      <c r="BL22" s="59">
        <f t="shared" si="15"/>
        <v>0</v>
      </c>
      <c r="BM22" s="59">
        <f t="shared" si="15"/>
        <v>0</v>
      </c>
      <c r="BN22" s="59">
        <f t="shared" si="15"/>
        <v>0</v>
      </c>
      <c r="BO22" s="59">
        <f t="shared" si="15"/>
        <v>0</v>
      </c>
      <c r="BP22" s="59">
        <f t="shared" si="15"/>
        <v>0</v>
      </c>
      <c r="BQ22" s="59">
        <f t="shared" si="15"/>
        <v>0</v>
      </c>
      <c r="BR22" s="59">
        <f t="shared" si="15"/>
        <v>0</v>
      </c>
      <c r="BS22" s="59">
        <f t="shared" si="15"/>
        <v>0</v>
      </c>
      <c r="BT22" s="59">
        <f t="shared" si="15"/>
        <v>0</v>
      </c>
      <c r="BU22" s="59">
        <f t="shared" si="15"/>
        <v>0</v>
      </c>
      <c r="BV22" s="59">
        <f t="shared" si="15"/>
        <v>0</v>
      </c>
      <c r="BW22" s="59">
        <f t="shared" si="15"/>
        <v>0</v>
      </c>
      <c r="BX22" s="59">
        <f t="shared" si="15"/>
        <v>0</v>
      </c>
      <c r="BY22" s="59">
        <f t="shared" si="15"/>
        <v>0</v>
      </c>
      <c r="BZ22" s="59">
        <f t="shared" si="15"/>
        <v>0</v>
      </c>
      <c r="CA22" s="59">
        <f t="shared" si="15"/>
        <v>0</v>
      </c>
      <c r="CB22" s="59">
        <f t="shared" ref="CB22:CP22" si="16">AVERAGE(CB19,CB21)</f>
        <v>0</v>
      </c>
      <c r="CC22" s="59">
        <f t="shared" si="16"/>
        <v>0</v>
      </c>
      <c r="CD22" s="59">
        <f t="shared" si="16"/>
        <v>0</v>
      </c>
      <c r="CE22" s="59">
        <f t="shared" si="16"/>
        <v>0</v>
      </c>
      <c r="CF22" s="59">
        <f t="shared" si="16"/>
        <v>0</v>
      </c>
      <c r="CG22" s="59">
        <f t="shared" si="16"/>
        <v>0</v>
      </c>
      <c r="CH22" s="59">
        <f t="shared" si="16"/>
        <v>0</v>
      </c>
      <c r="CI22" s="59">
        <f t="shared" si="16"/>
        <v>0</v>
      </c>
      <c r="CJ22" s="59">
        <f t="shared" si="16"/>
        <v>0</v>
      </c>
      <c r="CK22" s="59">
        <f t="shared" si="16"/>
        <v>0</v>
      </c>
      <c r="CL22" s="59">
        <f t="shared" si="16"/>
        <v>0</v>
      </c>
      <c r="CM22" s="59">
        <f t="shared" si="16"/>
        <v>0</v>
      </c>
      <c r="CN22" s="59">
        <f t="shared" si="16"/>
        <v>0</v>
      </c>
      <c r="CO22" s="59">
        <f t="shared" si="16"/>
        <v>0</v>
      </c>
      <c r="CP22" s="59">
        <f t="shared" si="16"/>
        <v>0</v>
      </c>
    </row>
    <row r="23" spans="2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65">
        <f>+N22*$G23+N20</f>
        <v>0</v>
      </c>
      <c r="O23" s="65">
        <f>+O22*$G23+O20</f>
        <v>0</v>
      </c>
      <c r="P23" s="65">
        <f t="shared" ref="P23:CA23" si="17">+P22*$G23+P20</f>
        <v>0</v>
      </c>
      <c r="Q23" s="65">
        <f t="shared" si="17"/>
        <v>0</v>
      </c>
      <c r="R23" s="65">
        <f t="shared" si="17"/>
        <v>0</v>
      </c>
      <c r="S23" s="65">
        <f t="shared" si="17"/>
        <v>0</v>
      </c>
      <c r="T23" s="65">
        <f t="shared" si="17"/>
        <v>0</v>
      </c>
      <c r="U23" s="65">
        <f t="shared" si="17"/>
        <v>0</v>
      </c>
      <c r="V23" s="65">
        <f t="shared" si="17"/>
        <v>0</v>
      </c>
      <c r="W23" s="65">
        <f t="shared" si="17"/>
        <v>0</v>
      </c>
      <c r="X23" s="65">
        <f t="shared" si="17"/>
        <v>0</v>
      </c>
      <c r="Y23" s="65">
        <f t="shared" si="17"/>
        <v>2489.4704993103451</v>
      </c>
      <c r="Z23" s="65">
        <f t="shared" si="17"/>
        <v>4937.8275751724141</v>
      </c>
      <c r="AA23" s="65">
        <f t="shared" si="17"/>
        <v>7345.0712275862061</v>
      </c>
      <c r="AB23" s="65">
        <f t="shared" si="17"/>
        <v>9711.2014565517238</v>
      </c>
      <c r="AC23" s="65">
        <f t="shared" si="17"/>
        <v>12036.218262068964</v>
      </c>
      <c r="AD23" s="65">
        <f t="shared" si="17"/>
        <v>11830.651144827585</v>
      </c>
      <c r="AE23" s="65">
        <f t="shared" si="17"/>
        <v>11625.084027586207</v>
      </c>
      <c r="AF23" s="65">
        <f t="shared" si="17"/>
        <v>11419.516910344828</v>
      </c>
      <c r="AG23" s="65">
        <f t="shared" si="17"/>
        <v>11213.949793103449</v>
      </c>
      <c r="AH23" s="65">
        <f t="shared" si="17"/>
        <v>11008.382675862069</v>
      </c>
      <c r="AI23" s="65">
        <f t="shared" si="17"/>
        <v>10802.81555862069</v>
      </c>
      <c r="AJ23" s="65">
        <f t="shared" si="17"/>
        <v>10597.24844137931</v>
      </c>
      <c r="AK23" s="65">
        <f t="shared" si="17"/>
        <v>10391.681324137931</v>
      </c>
      <c r="AL23" s="65">
        <f t="shared" si="17"/>
        <v>10186.114206896553</v>
      </c>
      <c r="AM23" s="65">
        <f t="shared" si="17"/>
        <v>9980.5470896551742</v>
      </c>
      <c r="AN23" s="65">
        <f t="shared" si="17"/>
        <v>9774.9799724137956</v>
      </c>
      <c r="AO23" s="65">
        <f t="shared" si="17"/>
        <v>9569.4128551724152</v>
      </c>
      <c r="AP23" s="65">
        <f t="shared" si="17"/>
        <v>9363.8457379310366</v>
      </c>
      <c r="AQ23" s="65">
        <f t="shared" si="17"/>
        <v>9158.2786206896581</v>
      </c>
      <c r="AR23" s="65">
        <f t="shared" si="17"/>
        <v>8952.7115034482777</v>
      </c>
      <c r="AS23" s="65">
        <f t="shared" si="17"/>
        <v>8747.1443862068991</v>
      </c>
      <c r="AT23" s="65">
        <f t="shared" si="17"/>
        <v>8541.5772689655205</v>
      </c>
      <c r="AU23" s="65">
        <f t="shared" si="17"/>
        <v>8336.0101517241401</v>
      </c>
      <c r="AV23" s="65">
        <f t="shared" si="17"/>
        <v>8130.4430344827615</v>
      </c>
      <c r="AW23" s="65">
        <f t="shared" si="17"/>
        <v>7924.875917241382</v>
      </c>
      <c r="AX23" s="65">
        <f t="shared" si="17"/>
        <v>7719.3088000000034</v>
      </c>
      <c r="AY23" s="65">
        <f t="shared" si="17"/>
        <v>7513.7416827586239</v>
      </c>
      <c r="AZ23" s="65">
        <f t="shared" si="17"/>
        <v>7308.1745655172444</v>
      </c>
      <c r="BA23" s="65">
        <f t="shared" si="17"/>
        <v>7102.607448275865</v>
      </c>
      <c r="BB23" s="65">
        <f t="shared" si="17"/>
        <v>6897.0403310344864</v>
      </c>
      <c r="BC23" s="65">
        <f t="shared" si="17"/>
        <v>6691.4732137931069</v>
      </c>
      <c r="BD23" s="65">
        <f t="shared" si="17"/>
        <v>1.3301032595336437E-10</v>
      </c>
      <c r="BE23" s="65">
        <f t="shared" si="17"/>
        <v>0</v>
      </c>
      <c r="BF23" s="65">
        <f t="shared" si="17"/>
        <v>0</v>
      </c>
      <c r="BG23" s="65">
        <f t="shared" si="17"/>
        <v>0</v>
      </c>
      <c r="BH23" s="65">
        <f t="shared" si="17"/>
        <v>0</v>
      </c>
      <c r="BI23" s="65">
        <f t="shared" si="17"/>
        <v>0</v>
      </c>
      <c r="BJ23" s="65">
        <f t="shared" si="17"/>
        <v>0</v>
      </c>
      <c r="BK23" s="65">
        <f t="shared" si="17"/>
        <v>0</v>
      </c>
      <c r="BL23" s="65">
        <f t="shared" si="17"/>
        <v>0</v>
      </c>
      <c r="BM23" s="65">
        <f t="shared" si="17"/>
        <v>0</v>
      </c>
      <c r="BN23" s="65">
        <f t="shared" si="17"/>
        <v>0</v>
      </c>
      <c r="BO23" s="65">
        <f t="shared" si="17"/>
        <v>0</v>
      </c>
      <c r="BP23" s="65">
        <f t="shared" si="17"/>
        <v>0</v>
      </c>
      <c r="BQ23" s="65">
        <f t="shared" si="17"/>
        <v>0</v>
      </c>
      <c r="BR23" s="65">
        <f t="shared" si="17"/>
        <v>0</v>
      </c>
      <c r="BS23" s="65">
        <f t="shared" si="17"/>
        <v>0</v>
      </c>
      <c r="BT23" s="65">
        <f t="shared" si="17"/>
        <v>0</v>
      </c>
      <c r="BU23" s="65">
        <f t="shared" si="17"/>
        <v>0</v>
      </c>
      <c r="BV23" s="65">
        <f t="shared" si="17"/>
        <v>0</v>
      </c>
      <c r="BW23" s="65">
        <f t="shared" si="17"/>
        <v>0</v>
      </c>
      <c r="BX23" s="65">
        <f t="shared" si="17"/>
        <v>0</v>
      </c>
      <c r="BY23" s="65">
        <f t="shared" si="17"/>
        <v>0</v>
      </c>
      <c r="BZ23" s="65">
        <f t="shared" si="17"/>
        <v>0</v>
      </c>
      <c r="CA23" s="65">
        <f t="shared" si="17"/>
        <v>0</v>
      </c>
      <c r="CB23" s="65">
        <f t="shared" ref="CB23:CP23" si="18">+CB22*$G23+CB20</f>
        <v>0</v>
      </c>
      <c r="CC23" s="65">
        <f t="shared" si="18"/>
        <v>0</v>
      </c>
      <c r="CD23" s="65">
        <f t="shared" si="18"/>
        <v>0</v>
      </c>
      <c r="CE23" s="65">
        <f t="shared" si="18"/>
        <v>0</v>
      </c>
      <c r="CF23" s="65">
        <f t="shared" si="18"/>
        <v>0</v>
      </c>
      <c r="CG23" s="65">
        <f t="shared" si="18"/>
        <v>0</v>
      </c>
      <c r="CH23" s="65">
        <f t="shared" si="18"/>
        <v>0</v>
      </c>
      <c r="CI23" s="65">
        <f t="shared" si="18"/>
        <v>0</v>
      </c>
      <c r="CJ23" s="65">
        <f t="shared" si="18"/>
        <v>0</v>
      </c>
      <c r="CK23" s="65">
        <f t="shared" si="18"/>
        <v>0</v>
      </c>
      <c r="CL23" s="65">
        <f t="shared" si="18"/>
        <v>0</v>
      </c>
      <c r="CM23" s="65">
        <f t="shared" si="18"/>
        <v>0</v>
      </c>
      <c r="CN23" s="65">
        <f t="shared" si="18"/>
        <v>0</v>
      </c>
      <c r="CO23" s="65">
        <f t="shared" si="18"/>
        <v>0</v>
      </c>
      <c r="CP23" s="65">
        <f t="shared" si="18"/>
        <v>0</v>
      </c>
    </row>
    <row r="28" spans="2:94" ht="15" thickBot="1" x14ac:dyDescent="0.25"/>
    <row r="29" spans="2:94" ht="48.6" customHeight="1" thickBot="1" x14ac:dyDescent="0.25">
      <c r="B29" s="153" t="s">
        <v>5</v>
      </c>
      <c r="C29" s="154"/>
      <c r="D29" s="11"/>
      <c r="E29" s="11"/>
      <c r="F29" s="11"/>
      <c r="G29" s="11"/>
      <c r="H29" s="11"/>
      <c r="I29" s="11"/>
      <c r="J29" s="11"/>
      <c r="K29" s="11"/>
    </row>
    <row r="30" spans="2:94" ht="129.75" thickBot="1" x14ac:dyDescent="0.25">
      <c r="B30" s="12" t="s">
        <v>6</v>
      </c>
      <c r="C30" s="13" t="s">
        <v>7</v>
      </c>
      <c r="D30" s="14" t="s">
        <v>8</v>
      </c>
      <c r="E30" s="14" t="s">
        <v>9</v>
      </c>
      <c r="F30" s="14" t="s">
        <v>10</v>
      </c>
      <c r="G30" s="14" t="s">
        <v>11</v>
      </c>
      <c r="H30" s="15" t="s">
        <v>12</v>
      </c>
      <c r="I30" s="16" t="s">
        <v>13</v>
      </c>
      <c r="J30" s="17" t="s">
        <v>14</v>
      </c>
      <c r="K30" s="17" t="s">
        <v>15</v>
      </c>
      <c r="L30" s="17" t="s">
        <v>16</v>
      </c>
      <c r="M30" s="17" t="s">
        <v>17</v>
      </c>
      <c r="N30" s="17" t="s">
        <v>18</v>
      </c>
      <c r="O30" s="17" t="s">
        <v>19</v>
      </c>
      <c r="P30" s="17" t="s">
        <v>20</v>
      </c>
      <c r="Q30" s="17" t="s">
        <v>21</v>
      </c>
      <c r="R30" s="17" t="s">
        <v>22</v>
      </c>
      <c r="S30" s="17" t="s">
        <v>23</v>
      </c>
      <c r="T30" s="17" t="s">
        <v>24</v>
      </c>
      <c r="U30" s="17" t="s">
        <v>25</v>
      </c>
      <c r="V30" s="17" t="s">
        <v>26</v>
      </c>
      <c r="W30" s="17" t="s">
        <v>27</v>
      </c>
      <c r="X30" s="17" t="s">
        <v>28</v>
      </c>
      <c r="Y30" s="17" t="s">
        <v>29</v>
      </c>
      <c r="Z30" s="17" t="s">
        <v>30</v>
      </c>
      <c r="AA30" s="17" t="s">
        <v>31</v>
      </c>
      <c r="AB30" s="17" t="s">
        <v>32</v>
      </c>
      <c r="AC30" s="17" t="s">
        <v>33</v>
      </c>
      <c r="AD30" s="17" t="s">
        <v>34</v>
      </c>
      <c r="AE30" s="17" t="s">
        <v>35</v>
      </c>
      <c r="AF30" s="17" t="s">
        <v>36</v>
      </c>
      <c r="AG30" s="17" t="s">
        <v>37</v>
      </c>
      <c r="AH30" s="17" t="s">
        <v>38</v>
      </c>
      <c r="AI30" s="17" t="s">
        <v>39</v>
      </c>
      <c r="AJ30" s="17" t="s">
        <v>40</v>
      </c>
      <c r="AK30" s="17" t="s">
        <v>41</v>
      </c>
      <c r="AL30" s="17" t="s">
        <v>42</v>
      </c>
      <c r="AM30" s="17" t="s">
        <v>43</v>
      </c>
      <c r="AN30" s="17" t="s">
        <v>44</v>
      </c>
      <c r="AO30" s="17" t="s">
        <v>45</v>
      </c>
      <c r="AP30" s="17" t="s">
        <v>46</v>
      </c>
      <c r="AQ30" s="17" t="s">
        <v>47</v>
      </c>
      <c r="AR30" s="17" t="s">
        <v>48</v>
      </c>
      <c r="AS30" s="17" t="s">
        <v>49</v>
      </c>
      <c r="AT30" s="17" t="s">
        <v>50</v>
      </c>
      <c r="AU30" s="17" t="s">
        <v>51</v>
      </c>
      <c r="AV30" s="17" t="s">
        <v>52</v>
      </c>
      <c r="AW30" s="17" t="s">
        <v>53</v>
      </c>
      <c r="AX30" s="17" t="s">
        <v>54</v>
      </c>
      <c r="AY30" s="17" t="s">
        <v>55</v>
      </c>
      <c r="AZ30" s="17" t="s">
        <v>56</v>
      </c>
      <c r="BA30" s="17" t="s">
        <v>57</v>
      </c>
      <c r="BB30" s="17" t="s">
        <v>58</v>
      </c>
      <c r="BC30" s="17" t="s">
        <v>59</v>
      </c>
      <c r="BD30" s="17" t="s">
        <v>60</v>
      </c>
      <c r="BE30" s="17" t="s">
        <v>61</v>
      </c>
      <c r="BF30" s="17" t="s">
        <v>62</v>
      </c>
      <c r="BG30" s="17" t="s">
        <v>63</v>
      </c>
      <c r="BH30" s="17" t="s">
        <v>64</v>
      </c>
      <c r="BI30" s="17" t="s">
        <v>65</v>
      </c>
      <c r="BJ30" s="17" t="s">
        <v>66</v>
      </c>
      <c r="BK30" s="17" t="s">
        <v>67</v>
      </c>
      <c r="BL30" s="17" t="s">
        <v>68</v>
      </c>
      <c r="BM30" s="17" t="s">
        <v>69</v>
      </c>
      <c r="BN30" s="17" t="s">
        <v>70</v>
      </c>
      <c r="BO30" s="17" t="s">
        <v>71</v>
      </c>
      <c r="BP30" s="17" t="s">
        <v>72</v>
      </c>
      <c r="BQ30" s="17" t="s">
        <v>73</v>
      </c>
      <c r="BR30" s="17" t="s">
        <v>74</v>
      </c>
      <c r="BS30" s="17" t="s">
        <v>75</v>
      </c>
      <c r="BT30" s="17" t="s">
        <v>76</v>
      </c>
      <c r="BU30" s="17" t="s">
        <v>77</v>
      </c>
      <c r="BV30" s="17" t="s">
        <v>78</v>
      </c>
      <c r="BW30" s="17" t="s">
        <v>79</v>
      </c>
      <c r="BX30" s="17" t="s">
        <v>80</v>
      </c>
      <c r="BY30" s="17" t="s">
        <v>81</v>
      </c>
      <c r="BZ30" s="17" t="s">
        <v>82</v>
      </c>
      <c r="CA30" s="17" t="s">
        <v>83</v>
      </c>
      <c r="CB30" s="17" t="s">
        <v>84</v>
      </c>
      <c r="CC30" s="17" t="s">
        <v>85</v>
      </c>
      <c r="CD30" s="17" t="s">
        <v>86</v>
      </c>
      <c r="CE30" s="17" t="s">
        <v>87</v>
      </c>
      <c r="CF30" s="17" t="s">
        <v>88</v>
      </c>
      <c r="CG30" s="17" t="s">
        <v>89</v>
      </c>
      <c r="CH30" s="17" t="s">
        <v>90</v>
      </c>
      <c r="CI30" s="17" t="s">
        <v>91</v>
      </c>
      <c r="CJ30" s="17" t="s">
        <v>92</v>
      </c>
      <c r="CK30" s="17" t="s">
        <v>93</v>
      </c>
      <c r="CL30" s="17" t="s">
        <v>94</v>
      </c>
      <c r="CM30" s="17" t="s">
        <v>95</v>
      </c>
      <c r="CN30" s="17" t="s">
        <v>96</v>
      </c>
      <c r="CO30" s="17" t="s">
        <v>97</v>
      </c>
      <c r="CP30" s="18" t="s">
        <v>98</v>
      </c>
    </row>
    <row r="31" spans="2:94" ht="18.75" thickBot="1" x14ac:dyDescent="0.25">
      <c r="B31" s="155" t="s">
        <v>99</v>
      </c>
      <c r="C31" s="19" t="s">
        <v>146</v>
      </c>
      <c r="D31" s="81" t="s">
        <v>147</v>
      </c>
      <c r="E31" s="19" t="s">
        <v>100</v>
      </c>
      <c r="F31" s="20"/>
      <c r="G31" s="21">
        <v>29</v>
      </c>
      <c r="H31" s="22" t="s">
        <v>101</v>
      </c>
      <c r="I31" s="23"/>
      <c r="J31" s="24"/>
      <c r="K31" s="24"/>
      <c r="L31" s="24"/>
      <c r="M31" s="24"/>
      <c r="N31" s="76">
        <v>6030</v>
      </c>
      <c r="O31" s="76">
        <v>22970</v>
      </c>
      <c r="P31" s="26"/>
      <c r="Q31" s="26"/>
      <c r="R31" s="26"/>
      <c r="S31" s="66"/>
      <c r="T31" s="66"/>
      <c r="U31" s="80"/>
      <c r="V31" s="80"/>
      <c r="W31" s="80">
        <v>22970</v>
      </c>
      <c r="X31" s="80">
        <v>22970</v>
      </c>
      <c r="Y31" s="80">
        <v>26200</v>
      </c>
      <c r="Z31" s="80">
        <v>26200</v>
      </c>
      <c r="AA31" s="80">
        <v>26200</v>
      </c>
      <c r="AB31" s="80">
        <v>32670</v>
      </c>
      <c r="AC31" s="80">
        <v>32670</v>
      </c>
      <c r="AD31" s="26"/>
      <c r="AE31" s="66"/>
      <c r="AF31" s="66"/>
      <c r="AG31" s="66"/>
      <c r="AH31" s="66"/>
      <c r="AI31" s="6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7"/>
    </row>
    <row r="32" spans="2:94" ht="15.75" thickBot="1" x14ac:dyDescent="0.25">
      <c r="B32" s="156"/>
      <c r="C32" s="19" t="s">
        <v>146</v>
      </c>
      <c r="D32" s="81" t="s">
        <v>147</v>
      </c>
      <c r="E32" s="28" t="s">
        <v>102</v>
      </c>
      <c r="F32" s="29"/>
      <c r="G32" s="29"/>
      <c r="H32" s="30" t="s">
        <v>103</v>
      </c>
      <c r="I32" s="31"/>
      <c r="J32" s="32"/>
      <c r="K32" s="32"/>
      <c r="L32" s="32"/>
      <c r="M32" s="32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77"/>
      <c r="Z32" s="77"/>
      <c r="AA32" s="77"/>
      <c r="AB32" s="77"/>
      <c r="AC32" s="77"/>
      <c r="AD32" s="77">
        <v>915</v>
      </c>
      <c r="AE32" s="77">
        <v>915</v>
      </c>
      <c r="AF32" s="77">
        <v>915</v>
      </c>
      <c r="AG32" s="77">
        <v>915</v>
      </c>
      <c r="AH32" s="77">
        <v>915</v>
      </c>
      <c r="AI32" s="77">
        <v>915</v>
      </c>
      <c r="AJ32" s="77">
        <v>915</v>
      </c>
      <c r="AK32" s="77">
        <v>915</v>
      </c>
      <c r="AL32" s="77">
        <v>915</v>
      </c>
      <c r="AM32" s="77">
        <v>915</v>
      </c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4"/>
    </row>
    <row r="33" spans="2:94" ht="15.75" thickBot="1" x14ac:dyDescent="0.25">
      <c r="B33" s="156"/>
      <c r="C33" s="19" t="s">
        <v>146</v>
      </c>
      <c r="D33" s="81" t="s">
        <v>147</v>
      </c>
      <c r="E33" s="28" t="s">
        <v>104</v>
      </c>
      <c r="F33" s="29"/>
      <c r="G33" s="29"/>
      <c r="H33" s="30" t="s">
        <v>103</v>
      </c>
      <c r="I33" s="31"/>
      <c r="J33" s="32"/>
      <c r="K33" s="32"/>
      <c r="L33" s="32"/>
      <c r="M33" s="32"/>
      <c r="N33" s="35">
        <f>+N47</f>
        <v>392.82331034482758</v>
      </c>
      <c r="O33" s="35">
        <f t="shared" ref="O33:AX33" si="19">+O47</f>
        <v>1882.7125517241379</v>
      </c>
      <c r="P33" s="35">
        <f t="shared" si="19"/>
        <v>1851.5125517241377</v>
      </c>
      <c r="Q33" s="35">
        <f t="shared" si="19"/>
        <v>1820.3125517241378</v>
      </c>
      <c r="R33" s="35">
        <f t="shared" si="19"/>
        <v>1789.1125517241378</v>
      </c>
      <c r="S33" s="35">
        <f t="shared" si="19"/>
        <v>1757.9125517241378</v>
      </c>
      <c r="T33" s="35">
        <f t="shared" si="19"/>
        <v>1726.7125517241379</v>
      </c>
      <c r="U33" s="35">
        <f t="shared" si="19"/>
        <v>1695.5125517241377</v>
      </c>
      <c r="V33" s="35">
        <f t="shared" si="19"/>
        <v>1664.3125517241378</v>
      </c>
      <c r="W33" s="35">
        <f t="shared" si="19"/>
        <v>3129.4892413793104</v>
      </c>
      <c r="X33" s="35">
        <f t="shared" si="19"/>
        <v>4569.9533793103446</v>
      </c>
      <c r="Y33" s="35">
        <f t="shared" si="19"/>
        <v>6196.1227586206896</v>
      </c>
      <c r="Z33" s="35">
        <f t="shared" si="19"/>
        <v>7794.1045517241373</v>
      </c>
      <c r="AA33" s="35">
        <f t="shared" si="19"/>
        <v>9363.8987586206877</v>
      </c>
      <c r="AB33" s="35">
        <f t="shared" si="19"/>
        <v>11326.992413793101</v>
      </c>
      <c r="AC33" s="35">
        <f t="shared" si="19"/>
        <v>13254.937655172413</v>
      </c>
      <c r="AD33" s="35">
        <f t="shared" si="19"/>
        <v>13019.452965517241</v>
      </c>
      <c r="AE33" s="35">
        <f t="shared" si="19"/>
        <v>12783.968275862067</v>
      </c>
      <c r="AF33" s="35">
        <f t="shared" si="19"/>
        <v>12548.483586206896</v>
      </c>
      <c r="AG33" s="35">
        <f t="shared" si="19"/>
        <v>12312.998896551722</v>
      </c>
      <c r="AH33" s="35">
        <f t="shared" si="19"/>
        <v>12077.514206896551</v>
      </c>
      <c r="AI33" s="35">
        <f t="shared" si="19"/>
        <v>11842.029517241379</v>
      </c>
      <c r="AJ33" s="35">
        <f t="shared" si="19"/>
        <v>11606.544827586207</v>
      </c>
      <c r="AK33" s="35">
        <f t="shared" si="19"/>
        <v>11371.060137931034</v>
      </c>
      <c r="AL33" s="35">
        <f t="shared" si="19"/>
        <v>11135.575448275862</v>
      </c>
      <c r="AM33" s="35">
        <f t="shared" si="19"/>
        <v>10900.090758620689</v>
      </c>
      <c r="AN33" s="35">
        <f t="shared" si="19"/>
        <v>10664.606068965517</v>
      </c>
      <c r="AO33" s="35">
        <f t="shared" si="19"/>
        <v>10429.121379310345</v>
      </c>
      <c r="AP33" s="35">
        <f t="shared" si="19"/>
        <v>10193.636689655172</v>
      </c>
      <c r="AQ33" s="35">
        <f t="shared" si="19"/>
        <v>9958.152</v>
      </c>
      <c r="AR33" s="35">
        <f t="shared" si="19"/>
        <v>9722.6673103448265</v>
      </c>
      <c r="AS33" s="35">
        <f t="shared" si="19"/>
        <v>9487.1826206896549</v>
      </c>
      <c r="AT33" s="35">
        <f t="shared" si="19"/>
        <v>9251.6979310344832</v>
      </c>
      <c r="AU33" s="35">
        <f t="shared" si="19"/>
        <v>9016.2132413793097</v>
      </c>
      <c r="AV33" s="35">
        <f t="shared" si="19"/>
        <v>8780.728551724138</v>
      </c>
      <c r="AW33" s="35">
        <f t="shared" si="19"/>
        <v>8545.2438620689645</v>
      </c>
      <c r="AX33" s="35">
        <f t="shared" si="19"/>
        <v>8309.7591724137928</v>
      </c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</row>
    <row r="34" spans="2:94" ht="18.75" thickBot="1" x14ac:dyDescent="0.3">
      <c r="B34" s="156"/>
      <c r="C34" s="19" t="s">
        <v>146</v>
      </c>
      <c r="D34" s="81" t="s">
        <v>147</v>
      </c>
      <c r="E34" s="28" t="s">
        <v>105</v>
      </c>
      <c r="F34" s="36">
        <v>3.5000000000000003E-2</v>
      </c>
      <c r="G34" s="29"/>
      <c r="H34" s="30" t="s">
        <v>103</v>
      </c>
      <c r="I34" s="31"/>
      <c r="J34" s="32"/>
      <c r="K34" s="32"/>
      <c r="L34" s="32"/>
      <c r="M34" s="32"/>
      <c r="N34" s="37">
        <f>+$F34</f>
        <v>3.5000000000000003E-2</v>
      </c>
      <c r="O34" s="38">
        <f>N34</f>
        <v>3.5000000000000003E-2</v>
      </c>
      <c r="P34" s="38">
        <f t="shared" ref="P34" si="20">O34</f>
        <v>3.5000000000000003E-2</v>
      </c>
      <c r="Q34" s="38">
        <f t="shared" ref="Q34" si="21">P34</f>
        <v>3.5000000000000003E-2</v>
      </c>
      <c r="R34" s="38">
        <f t="shared" ref="R34" si="22">Q34</f>
        <v>3.5000000000000003E-2</v>
      </c>
      <c r="S34" s="38">
        <f t="shared" ref="S34" si="23">R34</f>
        <v>3.5000000000000003E-2</v>
      </c>
      <c r="T34" s="38">
        <f t="shared" ref="T34" si="24">S34</f>
        <v>3.5000000000000003E-2</v>
      </c>
      <c r="U34" s="38">
        <f t="shared" ref="U34" si="25">T34</f>
        <v>3.5000000000000003E-2</v>
      </c>
      <c r="V34" s="38">
        <f t="shared" ref="V34" si="26">U34</f>
        <v>3.5000000000000003E-2</v>
      </c>
      <c r="W34" s="38">
        <f t="shared" ref="W34" si="27">V34</f>
        <v>3.5000000000000003E-2</v>
      </c>
      <c r="X34" s="38">
        <f t="shared" ref="X34" si="28">W34</f>
        <v>3.5000000000000003E-2</v>
      </c>
      <c r="Y34" s="38">
        <f t="shared" ref="Y34" si="29">X34</f>
        <v>3.5000000000000003E-2</v>
      </c>
      <c r="Z34" s="38">
        <f t="shared" ref="Z34" si="30">Y34</f>
        <v>3.5000000000000003E-2</v>
      </c>
      <c r="AA34" s="38">
        <f t="shared" ref="AA34" si="31">Z34</f>
        <v>3.5000000000000003E-2</v>
      </c>
      <c r="AB34" s="38">
        <f t="shared" ref="AB34" si="32">AA34</f>
        <v>3.5000000000000003E-2</v>
      </c>
      <c r="AC34" s="38">
        <f t="shared" ref="AC34" si="33">AB34</f>
        <v>3.5000000000000003E-2</v>
      </c>
      <c r="AD34" s="38">
        <f t="shared" ref="AD34" si="34">AC34</f>
        <v>3.5000000000000003E-2</v>
      </c>
      <c r="AE34" s="38">
        <f t="shared" ref="AE34" si="35">AD34</f>
        <v>3.5000000000000003E-2</v>
      </c>
      <c r="AF34" s="38">
        <f t="shared" ref="AF34" si="36">AE34</f>
        <v>3.5000000000000003E-2</v>
      </c>
      <c r="AG34" s="38">
        <f t="shared" ref="AG34" si="37">AF34</f>
        <v>3.5000000000000003E-2</v>
      </c>
      <c r="AH34" s="38">
        <f t="shared" ref="AH34" si="38">AG34</f>
        <v>3.5000000000000003E-2</v>
      </c>
      <c r="AI34" s="38">
        <f t="shared" ref="AI34" si="39">AH34</f>
        <v>3.5000000000000003E-2</v>
      </c>
      <c r="AJ34" s="38">
        <f t="shared" ref="AJ34" si="40">AI34</f>
        <v>3.5000000000000003E-2</v>
      </c>
      <c r="AK34" s="38">
        <f t="shared" ref="AK34" si="41">AJ34</f>
        <v>3.5000000000000003E-2</v>
      </c>
      <c r="AL34" s="38">
        <f t="shared" ref="AL34" si="42">AK34</f>
        <v>3.5000000000000003E-2</v>
      </c>
      <c r="AM34" s="38">
        <f t="shared" ref="AM34" si="43">AL34</f>
        <v>3.5000000000000003E-2</v>
      </c>
      <c r="AN34" s="38">
        <f t="shared" ref="AN34" si="44">AM34</f>
        <v>3.5000000000000003E-2</v>
      </c>
      <c r="AO34" s="38">
        <f t="shared" ref="AO34" si="45">AN34</f>
        <v>3.5000000000000003E-2</v>
      </c>
      <c r="AP34" s="38">
        <f t="shared" ref="AP34" si="46">AO34</f>
        <v>3.5000000000000003E-2</v>
      </c>
      <c r="AQ34" s="38">
        <f t="shared" ref="AQ34" si="47">AP34</f>
        <v>3.5000000000000003E-2</v>
      </c>
      <c r="AR34" s="38">
        <f t="shared" ref="AR34" si="48">AQ34</f>
        <v>3.5000000000000003E-2</v>
      </c>
      <c r="AS34" s="37">
        <v>0.03</v>
      </c>
      <c r="AT34" s="38">
        <f>+AS34</f>
        <v>0.03</v>
      </c>
      <c r="AU34" s="38">
        <f t="shared" ref="AU34" si="49">+AT34</f>
        <v>0.03</v>
      </c>
      <c r="AV34" s="38">
        <f t="shared" ref="AV34" si="50">+AU34</f>
        <v>0.03</v>
      </c>
      <c r="AW34" s="38">
        <f t="shared" ref="AW34" si="51">+AV34</f>
        <v>0.03</v>
      </c>
      <c r="AX34" s="38">
        <f t="shared" ref="AX34" si="52">+AW34</f>
        <v>0.03</v>
      </c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7"/>
      <c r="CM34" s="38"/>
      <c r="CN34" s="38"/>
      <c r="CO34" s="38"/>
      <c r="CP34" s="38"/>
    </row>
    <row r="35" spans="2:94" ht="15.75" thickBot="1" x14ac:dyDescent="0.25">
      <c r="B35" s="156"/>
      <c r="C35" s="19" t="s">
        <v>146</v>
      </c>
      <c r="D35" s="81" t="s">
        <v>147</v>
      </c>
      <c r="E35" s="28" t="s">
        <v>106</v>
      </c>
      <c r="F35" s="29"/>
      <c r="G35" s="29"/>
      <c r="H35" s="30" t="s">
        <v>103</v>
      </c>
      <c r="I35" s="31"/>
      <c r="J35" s="32"/>
      <c r="K35" s="32"/>
      <c r="L35" s="32"/>
      <c r="M35" s="32"/>
      <c r="N35" s="39">
        <f>1/(1+N34)</f>
        <v>0.96618357487922713</v>
      </c>
      <c r="O35" s="39">
        <f>1/(1+O34)*N35</f>
        <v>0.93351070036640305</v>
      </c>
      <c r="P35" s="39">
        <f t="shared" ref="P35" si="53">1/(1+P34)*O35</f>
        <v>0.90194270566802237</v>
      </c>
      <c r="Q35" s="39">
        <f t="shared" ref="Q35" si="54">1/(1+Q34)*P35</f>
        <v>0.87144222769857238</v>
      </c>
      <c r="R35" s="39">
        <f t="shared" ref="R35" si="55">1/(1+R34)*Q35</f>
        <v>0.84197316685852408</v>
      </c>
      <c r="S35" s="39">
        <f t="shared" ref="S35" si="56">1/(1+S34)*R35</f>
        <v>0.81350064430775282</v>
      </c>
      <c r="T35" s="39">
        <f t="shared" ref="T35" si="57">1/(1+T34)*S35</f>
        <v>0.78599096068381924</v>
      </c>
      <c r="U35" s="39">
        <f t="shared" ref="U35" si="58">1/(1+U34)*T35</f>
        <v>0.75941155621625056</v>
      </c>
      <c r="V35" s="39">
        <f t="shared" ref="V35" si="59">1/(1+V34)*U35</f>
        <v>0.73373097218961414</v>
      </c>
      <c r="W35" s="39">
        <f t="shared" ref="W35" si="60">1/(1+W34)*V35</f>
        <v>0.70891881370977217</v>
      </c>
      <c r="X35" s="39">
        <f t="shared" ref="X35" si="61">1/(1+X34)*W35</f>
        <v>0.68494571372924851</v>
      </c>
      <c r="Y35" s="39">
        <f t="shared" ref="Y35" si="62">1/(1+Y34)*X35</f>
        <v>0.66178329828912907</v>
      </c>
      <c r="Z35" s="39">
        <f t="shared" ref="Z35" si="63">1/(1+Z34)*Y35</f>
        <v>0.63940415293635666</v>
      </c>
      <c r="AA35" s="39">
        <f t="shared" ref="AA35" si="64">1/(1+AA34)*Z35</f>
        <v>0.61778179027667313</v>
      </c>
      <c r="AB35" s="39">
        <f t="shared" ref="AB35" si="65">1/(1+AB34)*AA35</f>
        <v>0.59689061862480497</v>
      </c>
      <c r="AC35" s="39">
        <f t="shared" ref="AC35" si="66">1/(1+AC34)*AB35</f>
        <v>0.57670591171478747</v>
      </c>
      <c r="AD35" s="39">
        <f t="shared" ref="AD35" si="67">1/(1+AD34)*AC35</f>
        <v>0.55720377943457733</v>
      </c>
      <c r="AE35" s="39">
        <f t="shared" ref="AE35" si="68">1/(1+AE34)*AD35</f>
        <v>0.53836113955031628</v>
      </c>
      <c r="AF35" s="39">
        <f t="shared" ref="AF35" si="69">1/(1+AF34)*AE35</f>
        <v>0.520155690386779</v>
      </c>
      <c r="AG35" s="39">
        <f t="shared" ref="AG35" si="70">1/(1+AG34)*AF35</f>
        <v>0.50256588443167061</v>
      </c>
      <c r="AH35" s="39">
        <f t="shared" ref="AH35" si="71">1/(1+AH34)*AG35</f>
        <v>0.48557090283253201</v>
      </c>
      <c r="AI35" s="39">
        <f t="shared" ref="AI35" si="72">1/(1+AI34)*AH35</f>
        <v>0.46915063075606961</v>
      </c>
      <c r="AJ35" s="39">
        <f t="shared" ref="AJ35" si="73">1/(1+AJ34)*AI35</f>
        <v>0.45328563358074364</v>
      </c>
      <c r="AK35" s="39">
        <f t="shared" ref="AK35" si="74">1/(1+AK34)*AJ35</f>
        <v>0.43795713389443836</v>
      </c>
      <c r="AL35" s="39">
        <f t="shared" ref="AL35" si="75">1/(1+AL34)*AK35</f>
        <v>0.42314698926998878</v>
      </c>
      <c r="AM35" s="39">
        <f t="shared" ref="AM35" si="76">1/(1+AM34)*AL35</f>
        <v>0.40883767079225974</v>
      </c>
      <c r="AN35" s="39">
        <f t="shared" ref="AN35" si="77">1/(1+AN34)*AM35</f>
        <v>0.39501224231136212</v>
      </c>
      <c r="AO35" s="39">
        <f t="shared" ref="AO35" si="78">1/(1+AO34)*AN35</f>
        <v>0.38165434039745133</v>
      </c>
      <c r="AP35" s="39">
        <f t="shared" ref="AP35" si="79">1/(1+AP34)*AO35</f>
        <v>0.36874815497338298</v>
      </c>
      <c r="AQ35" s="39">
        <f t="shared" ref="AQ35" si="80">1/(1+AQ34)*AP35</f>
        <v>0.35627841060230242</v>
      </c>
      <c r="AR35" s="39">
        <f t="shared" ref="AR35" si="81">1/(1+AR34)*AQ35</f>
        <v>0.34423034840802169</v>
      </c>
      <c r="AS35" s="39">
        <f t="shared" ref="AS35" si="82">1/(1+AS34)*AR35</f>
        <v>0.33420422175536085</v>
      </c>
      <c r="AT35" s="39">
        <f t="shared" ref="AT35" si="83">1/(1+AT34)*AS35</f>
        <v>0.32447011820908822</v>
      </c>
      <c r="AU35" s="39">
        <f t="shared" ref="AU35" si="84">1/(1+AU34)*AT35</f>
        <v>0.31501953224183321</v>
      </c>
      <c r="AV35" s="39">
        <f t="shared" ref="AV35" si="85">1/(1+AV34)*AU35</f>
        <v>0.30584420606003226</v>
      </c>
      <c r="AW35" s="39">
        <f t="shared" ref="AW35" si="86">1/(1+AW34)*AV35</f>
        <v>0.29693612238838085</v>
      </c>
      <c r="AX35" s="39">
        <f t="shared" ref="AX35" si="87">1/(1+AX34)*AW35</f>
        <v>0.28828749746444743</v>
      </c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</row>
    <row r="36" spans="2:94" ht="15.75" thickBot="1" x14ac:dyDescent="0.25">
      <c r="B36" s="156"/>
      <c r="C36" s="19" t="s">
        <v>146</v>
      </c>
      <c r="D36" s="81" t="s">
        <v>147</v>
      </c>
      <c r="E36" s="28" t="s">
        <v>107</v>
      </c>
      <c r="F36" s="28" t="s">
        <v>108</v>
      </c>
      <c r="G36" s="28"/>
      <c r="H36" s="28" t="s">
        <v>109</v>
      </c>
      <c r="I36" s="31"/>
      <c r="J36" s="32"/>
      <c r="K36" s="32"/>
      <c r="L36" s="32"/>
      <c r="M36" s="32"/>
      <c r="N36" s="33"/>
      <c r="O36" s="78">
        <f>13285/8</f>
        <v>1660.625</v>
      </c>
      <c r="P36" s="33"/>
      <c r="Q36" s="33"/>
      <c r="R36" s="33"/>
      <c r="S36" s="68"/>
      <c r="T36" s="68"/>
      <c r="U36" s="68"/>
      <c r="V36" s="68"/>
      <c r="W36" s="78">
        <f>13285/8</f>
        <v>1660.625</v>
      </c>
      <c r="X36" s="78">
        <f>13285/8</f>
        <v>1660.625</v>
      </c>
      <c r="Y36" s="78">
        <f>13285/8</f>
        <v>1660.625</v>
      </c>
      <c r="Z36" s="78">
        <f>13285/8</f>
        <v>1660.625</v>
      </c>
      <c r="AA36" s="78">
        <f>13285/8</f>
        <v>1660.625</v>
      </c>
      <c r="AB36" s="78">
        <f>(13285/8)+(2057/2)</f>
        <v>2689.125</v>
      </c>
      <c r="AC36" s="78">
        <f>(13285/8)+(2057/2)</f>
        <v>2689.125</v>
      </c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4"/>
    </row>
    <row r="37" spans="2:94" ht="15.75" thickBot="1" x14ac:dyDescent="0.25">
      <c r="B37" s="156"/>
      <c r="C37" s="19" t="s">
        <v>146</v>
      </c>
      <c r="D37" s="81" t="s">
        <v>147</v>
      </c>
      <c r="E37" s="30" t="s">
        <v>107</v>
      </c>
      <c r="F37" s="28" t="s">
        <v>110</v>
      </c>
      <c r="G37" s="28"/>
      <c r="H37" s="40" t="s">
        <v>109</v>
      </c>
      <c r="I37" s="41"/>
      <c r="J37" s="32"/>
      <c r="K37" s="32"/>
      <c r="L37" s="32"/>
      <c r="M37" s="32"/>
      <c r="N37" s="33"/>
      <c r="O37" s="33"/>
      <c r="P37" s="33"/>
      <c r="Q37" s="33"/>
      <c r="R37" s="33"/>
      <c r="S37" s="68"/>
      <c r="T37" s="68"/>
      <c r="U37" s="68"/>
      <c r="V37" s="68"/>
      <c r="W37" s="68"/>
      <c r="X37" s="68"/>
      <c r="Y37" s="68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4"/>
    </row>
    <row r="38" spans="2:94" s="42" customFormat="1" ht="29.25" thickBot="1" x14ac:dyDescent="0.25">
      <c r="B38" s="156"/>
      <c r="C38" s="19" t="s">
        <v>146</v>
      </c>
      <c r="D38" s="81" t="s">
        <v>147</v>
      </c>
      <c r="E38" s="44" t="s">
        <v>111</v>
      </c>
      <c r="F38" s="43"/>
      <c r="G38" s="43"/>
      <c r="H38" s="43" t="s">
        <v>101</v>
      </c>
      <c r="I38" s="45"/>
      <c r="J38" s="46"/>
      <c r="K38" s="46"/>
      <c r="L38" s="46"/>
      <c r="M38" s="46"/>
      <c r="N38" s="47">
        <f t="shared" ref="N38:BY38" si="88">IF((N32+N33)*N35&lt;&gt;0,(N32+N33)*N35,"")</f>
        <v>379.53943028485759</v>
      </c>
      <c r="O38" s="47">
        <f t="shared" si="88"/>
        <v>1757.5323127486179</v>
      </c>
      <c r="P38" s="47">
        <f t="shared" si="88"/>
        <v>1669.958240480373</v>
      </c>
      <c r="Q38" s="47">
        <f t="shared" si="88"/>
        <v>1586.2972251821554</v>
      </c>
      <c r="R38" s="47">
        <f t="shared" si="88"/>
        <v>1506.3847610415073</v>
      </c>
      <c r="S38" s="47">
        <f t="shared" si="88"/>
        <v>1430.0629934642718</v>
      </c>
      <c r="T38" s="47">
        <f t="shared" si="88"/>
        <v>1357.1804573544641</v>
      </c>
      <c r="U38" s="47">
        <f t="shared" si="88"/>
        <v>1287.5918254890134</v>
      </c>
      <c r="V38" s="47">
        <f t="shared" si="88"/>
        <v>1221.1576666039291</v>
      </c>
      <c r="W38" s="47">
        <f t="shared" si="88"/>
        <v>2218.5538005161156</v>
      </c>
      <c r="X38" s="47">
        <f t="shared" si="88"/>
        <v>3130.1699791011151</v>
      </c>
      <c r="Y38" s="47">
        <f t="shared" si="88"/>
        <v>4100.4905558043374</v>
      </c>
      <c r="Z38" s="47">
        <f t="shared" si="88"/>
        <v>4983.5828187925736</v>
      </c>
      <c r="AA38" s="47">
        <f t="shared" si="88"/>
        <v>5784.8461390702059</v>
      </c>
      <c r="AB38" s="47">
        <f t="shared" si="88"/>
        <v>6760.9755090274366</v>
      </c>
      <c r="AC38" s="47">
        <f t="shared" si="88"/>
        <v>7644.2009051488731</v>
      </c>
      <c r="AD38" s="47">
        <f t="shared" si="88"/>
        <v>7764.3298567395605</v>
      </c>
      <c r="AE38" s="47">
        <f t="shared" si="88"/>
        <v>7374.9921716567342</v>
      </c>
      <c r="AF38" s="47">
        <f t="shared" si="88"/>
        <v>7003.1075997945154</v>
      </c>
      <c r="AG38" s="47">
        <f t="shared" si="88"/>
        <v>6647.9409647066796</v>
      </c>
      <c r="AH38" s="47">
        <f t="shared" si="88"/>
        <v>6308.7868535072566</v>
      </c>
      <c r="AI38" s="47">
        <f t="shared" si="88"/>
        <v>5984.968444587591</v>
      </c>
      <c r="AJ38" s="47">
        <f t="shared" si="88"/>
        <v>5675.8363805820973</v>
      </c>
      <c r="AK38" s="47">
        <f t="shared" si="88"/>
        <v>5380.7676848629835</v>
      </c>
      <c r="AL38" s="47">
        <f t="shared" si="88"/>
        <v>5099.1647199087765</v>
      </c>
      <c r="AM38" s="47">
        <f t="shared" si="88"/>
        <v>4830.4541859536357</v>
      </c>
      <c r="AN38" s="47">
        <f t="shared" si="88"/>
        <v>4212.6499566694301</v>
      </c>
      <c r="AO38" s="47">
        <f t="shared" si="88"/>
        <v>3980.3194409456478</v>
      </c>
      <c r="AP38" s="47">
        <f t="shared" si="88"/>
        <v>3758.8847217793277</v>
      </c>
      <c r="AQ38" s="47">
        <f t="shared" si="88"/>
        <v>3547.8745670961389</v>
      </c>
      <c r="AR38" s="47">
        <f t="shared" si="88"/>
        <v>3346.8371556952829</v>
      </c>
      <c r="AS38" s="47">
        <f t="shared" si="88"/>
        <v>3170.6564843985711</v>
      </c>
      <c r="AT38" s="47">
        <f t="shared" si="88"/>
        <v>3001.8995213175358</v>
      </c>
      <c r="AU38" s="47">
        <f t="shared" si="88"/>
        <v>2840.2832778919328</v>
      </c>
      <c r="AV38" s="47">
        <f t="shared" si="88"/>
        <v>2685.5349525307261</v>
      </c>
      <c r="AW38" s="47">
        <f t="shared" si="88"/>
        <v>2537.3915772658702</v>
      </c>
      <c r="AX38" s="47">
        <f t="shared" si="88"/>
        <v>2395.59967634741</v>
      </c>
      <c r="AY38" s="47" t="str">
        <f t="shared" si="88"/>
        <v/>
      </c>
      <c r="AZ38" s="47" t="str">
        <f t="shared" si="88"/>
        <v/>
      </c>
      <c r="BA38" s="47" t="str">
        <f t="shared" si="88"/>
        <v/>
      </c>
      <c r="BB38" s="47" t="str">
        <f t="shared" si="88"/>
        <v/>
      </c>
      <c r="BC38" s="47" t="str">
        <f t="shared" si="88"/>
        <v/>
      </c>
      <c r="BD38" s="47" t="str">
        <f t="shared" si="88"/>
        <v/>
      </c>
      <c r="BE38" s="47" t="str">
        <f t="shared" si="88"/>
        <v/>
      </c>
      <c r="BF38" s="47" t="str">
        <f t="shared" si="88"/>
        <v/>
      </c>
      <c r="BG38" s="47" t="str">
        <f t="shared" si="88"/>
        <v/>
      </c>
      <c r="BH38" s="47" t="str">
        <f t="shared" si="88"/>
        <v/>
      </c>
      <c r="BI38" s="47" t="str">
        <f t="shared" si="88"/>
        <v/>
      </c>
      <c r="BJ38" s="47" t="str">
        <f t="shared" si="88"/>
        <v/>
      </c>
      <c r="BK38" s="47" t="str">
        <f t="shared" si="88"/>
        <v/>
      </c>
      <c r="BL38" s="47" t="str">
        <f t="shared" si="88"/>
        <v/>
      </c>
      <c r="BM38" s="47" t="str">
        <f t="shared" si="88"/>
        <v/>
      </c>
      <c r="BN38" s="47" t="str">
        <f t="shared" si="88"/>
        <v/>
      </c>
      <c r="BO38" s="47" t="str">
        <f t="shared" si="88"/>
        <v/>
      </c>
      <c r="BP38" s="47" t="str">
        <f t="shared" si="88"/>
        <v/>
      </c>
      <c r="BQ38" s="47" t="str">
        <f t="shared" si="88"/>
        <v/>
      </c>
      <c r="BR38" s="47" t="str">
        <f t="shared" si="88"/>
        <v/>
      </c>
      <c r="BS38" s="47" t="str">
        <f t="shared" si="88"/>
        <v/>
      </c>
      <c r="BT38" s="47" t="str">
        <f t="shared" si="88"/>
        <v/>
      </c>
      <c r="BU38" s="47" t="str">
        <f t="shared" si="88"/>
        <v/>
      </c>
      <c r="BV38" s="47" t="str">
        <f t="shared" si="88"/>
        <v/>
      </c>
      <c r="BW38" s="47" t="str">
        <f t="shared" si="88"/>
        <v/>
      </c>
      <c r="BX38" s="47" t="str">
        <f t="shared" si="88"/>
        <v/>
      </c>
      <c r="BY38" s="47" t="str">
        <f t="shared" si="88"/>
        <v/>
      </c>
      <c r="BZ38" s="47" t="str">
        <f t="shared" ref="BZ38:CP38" si="89">IF((BZ32+BZ33)*BZ35&lt;&gt;0,(BZ32+BZ33)*BZ35,"")</f>
        <v/>
      </c>
      <c r="CA38" s="47" t="str">
        <f t="shared" si="89"/>
        <v/>
      </c>
      <c r="CB38" s="47" t="str">
        <f t="shared" si="89"/>
        <v/>
      </c>
      <c r="CC38" s="47" t="str">
        <f t="shared" si="89"/>
        <v/>
      </c>
      <c r="CD38" s="47" t="str">
        <f t="shared" si="89"/>
        <v/>
      </c>
      <c r="CE38" s="47" t="str">
        <f t="shared" si="89"/>
        <v/>
      </c>
      <c r="CF38" s="47" t="str">
        <f t="shared" si="89"/>
        <v/>
      </c>
      <c r="CG38" s="47" t="str">
        <f t="shared" si="89"/>
        <v/>
      </c>
      <c r="CH38" s="47" t="str">
        <f t="shared" si="89"/>
        <v/>
      </c>
      <c r="CI38" s="47" t="str">
        <f t="shared" si="89"/>
        <v/>
      </c>
      <c r="CJ38" s="47" t="str">
        <f t="shared" si="89"/>
        <v/>
      </c>
      <c r="CK38" s="47" t="str">
        <f t="shared" si="89"/>
        <v/>
      </c>
      <c r="CL38" s="47" t="str">
        <f t="shared" si="89"/>
        <v/>
      </c>
      <c r="CM38" s="47" t="str">
        <f t="shared" si="89"/>
        <v/>
      </c>
      <c r="CN38" s="47" t="str">
        <f t="shared" si="89"/>
        <v/>
      </c>
      <c r="CO38" s="47" t="str">
        <f t="shared" si="89"/>
        <v/>
      </c>
      <c r="CP38" s="48" t="str">
        <f t="shared" si="89"/>
        <v/>
      </c>
    </row>
    <row r="39" spans="2:94" s="42" customFormat="1" ht="15.75" thickBot="1" x14ac:dyDescent="0.25">
      <c r="B39" s="157"/>
      <c r="C39" s="19" t="s">
        <v>146</v>
      </c>
      <c r="D39" s="81" t="s">
        <v>147</v>
      </c>
      <c r="E39" s="44" t="s">
        <v>112</v>
      </c>
      <c r="F39" s="43"/>
      <c r="G39" s="43"/>
      <c r="H39" s="43" t="s">
        <v>101</v>
      </c>
      <c r="I39" s="158">
        <f>IF(SUM($N$38:$CP$38)&lt;&gt;0,SUM($N$38:$CP$38),"")</f>
        <v>144366.8048143475</v>
      </c>
      <c r="J39" s="159"/>
      <c r="K39" s="159"/>
      <c r="L39" s="159"/>
      <c r="M39" s="160"/>
    </row>
    <row r="40" spans="2:94" s="42" customFormat="1" ht="35.25" customHeight="1" x14ac:dyDescent="0.2">
      <c r="B40" s="49"/>
      <c r="C40" s="50"/>
      <c r="D40" s="50"/>
      <c r="E40" s="51"/>
      <c r="F40" s="50"/>
      <c r="G40" s="50"/>
      <c r="H40" s="50"/>
      <c r="I40" s="52"/>
      <c r="J40" s="53"/>
    </row>
    <row r="41" spans="2:94" ht="15" thickBot="1" x14ac:dyDescent="0.25"/>
    <row r="42" spans="2:94" ht="18" x14ac:dyDescent="0.25">
      <c r="F42" s="54" t="s">
        <v>113</v>
      </c>
      <c r="N42" s="17" t="s">
        <v>18</v>
      </c>
      <c r="O42" s="17" t="s">
        <v>19</v>
      </c>
      <c r="P42" s="17" t="s">
        <v>20</v>
      </c>
      <c r="Q42" s="17" t="s">
        <v>21</v>
      </c>
      <c r="R42" s="17" t="s">
        <v>22</v>
      </c>
      <c r="S42" s="17" t="s">
        <v>23</v>
      </c>
      <c r="T42" s="17" t="s">
        <v>24</v>
      </c>
      <c r="U42" s="17" t="s">
        <v>25</v>
      </c>
      <c r="V42" s="17" t="s">
        <v>26</v>
      </c>
      <c r="W42" s="17" t="s">
        <v>27</v>
      </c>
      <c r="X42" s="17" t="s">
        <v>28</v>
      </c>
      <c r="Y42" s="17" t="s">
        <v>29</v>
      </c>
      <c r="Z42" s="17" t="s">
        <v>30</v>
      </c>
      <c r="AA42" s="17" t="s">
        <v>31</v>
      </c>
      <c r="AB42" s="17" t="s">
        <v>32</v>
      </c>
      <c r="AC42" s="17" t="s">
        <v>33</v>
      </c>
      <c r="AD42" s="17" t="s">
        <v>34</v>
      </c>
      <c r="AE42" s="17" t="s">
        <v>35</v>
      </c>
      <c r="AF42" s="17" t="s">
        <v>36</v>
      </c>
      <c r="AG42" s="17" t="s">
        <v>37</v>
      </c>
      <c r="AH42" s="17" t="s">
        <v>38</v>
      </c>
      <c r="AI42" s="17" t="s">
        <v>39</v>
      </c>
      <c r="AJ42" s="17" t="s">
        <v>40</v>
      </c>
      <c r="AK42" s="17" t="s">
        <v>41</v>
      </c>
      <c r="AL42" s="17" t="s">
        <v>42</v>
      </c>
      <c r="AM42" s="17" t="s">
        <v>43</v>
      </c>
      <c r="AN42" s="17" t="s">
        <v>44</v>
      </c>
      <c r="AO42" s="17" t="s">
        <v>45</v>
      </c>
      <c r="AP42" s="17" t="s">
        <v>46</v>
      </c>
      <c r="AQ42" s="17" t="s">
        <v>47</v>
      </c>
      <c r="AR42" s="17" t="s">
        <v>48</v>
      </c>
      <c r="AS42" s="17" t="s">
        <v>49</v>
      </c>
      <c r="AT42" s="17" t="s">
        <v>50</v>
      </c>
      <c r="AU42" s="17" t="s">
        <v>51</v>
      </c>
      <c r="AV42" s="17" t="s">
        <v>52</v>
      </c>
      <c r="AW42" s="17" t="s">
        <v>53</v>
      </c>
      <c r="AX42" s="17" t="s">
        <v>54</v>
      </c>
      <c r="AY42" s="17" t="s">
        <v>55</v>
      </c>
      <c r="AZ42" s="17" t="s">
        <v>56</v>
      </c>
      <c r="BA42" s="17" t="s">
        <v>57</v>
      </c>
      <c r="BB42" s="17" t="s">
        <v>58</v>
      </c>
      <c r="BC42" s="17" t="s">
        <v>59</v>
      </c>
      <c r="BD42" s="17" t="s">
        <v>60</v>
      </c>
      <c r="BE42" s="17" t="s">
        <v>61</v>
      </c>
      <c r="BF42" s="17" t="s">
        <v>62</v>
      </c>
      <c r="BG42" s="17" t="s">
        <v>63</v>
      </c>
      <c r="BH42" s="17" t="s">
        <v>64</v>
      </c>
      <c r="BI42" s="17" t="s">
        <v>65</v>
      </c>
      <c r="BJ42" s="17" t="s">
        <v>66</v>
      </c>
      <c r="BK42" s="17" t="s">
        <v>67</v>
      </c>
      <c r="BL42" s="17" t="s">
        <v>68</v>
      </c>
      <c r="BM42" s="17" t="s">
        <v>69</v>
      </c>
      <c r="BN42" s="17" t="s">
        <v>70</v>
      </c>
      <c r="BO42" s="17" t="s">
        <v>71</v>
      </c>
      <c r="BP42" s="17" t="s">
        <v>72</v>
      </c>
      <c r="BQ42" s="17" t="s">
        <v>73</v>
      </c>
      <c r="BR42" s="17" t="s">
        <v>74</v>
      </c>
      <c r="BS42" s="17" t="s">
        <v>75</v>
      </c>
      <c r="BT42" s="17" t="s">
        <v>76</v>
      </c>
      <c r="BU42" s="17" t="s">
        <v>77</v>
      </c>
      <c r="BV42" s="17" t="s">
        <v>78</v>
      </c>
      <c r="BW42" s="17" t="s">
        <v>79</v>
      </c>
      <c r="BX42" s="17" t="s">
        <v>80</v>
      </c>
      <c r="BY42" s="17" t="s">
        <v>81</v>
      </c>
      <c r="BZ42" s="17" t="s">
        <v>82</v>
      </c>
      <c r="CA42" s="17" t="s">
        <v>83</v>
      </c>
      <c r="CB42" s="17" t="s">
        <v>84</v>
      </c>
      <c r="CC42" s="17" t="s">
        <v>85</v>
      </c>
      <c r="CD42" s="17" t="s">
        <v>86</v>
      </c>
      <c r="CE42" s="17" t="s">
        <v>87</v>
      </c>
      <c r="CF42" s="17" t="s">
        <v>88</v>
      </c>
      <c r="CG42" s="17" t="s">
        <v>89</v>
      </c>
      <c r="CH42" s="17" t="s">
        <v>90</v>
      </c>
      <c r="CI42" s="17" t="s">
        <v>91</v>
      </c>
      <c r="CJ42" s="17" t="s">
        <v>92</v>
      </c>
      <c r="CK42" s="17" t="s">
        <v>93</v>
      </c>
      <c r="CL42" s="17" t="s">
        <v>94</v>
      </c>
      <c r="CM42" s="17" t="s">
        <v>95</v>
      </c>
      <c r="CN42" s="17" t="s">
        <v>96</v>
      </c>
      <c r="CO42" s="17" t="s">
        <v>97</v>
      </c>
      <c r="CP42" s="18" t="s">
        <v>98</v>
      </c>
    </row>
    <row r="43" spans="2:94" ht="18" x14ac:dyDescent="0.25">
      <c r="F43" s="55" t="s">
        <v>114</v>
      </c>
      <c r="G43" s="56" t="s">
        <v>115</v>
      </c>
      <c r="H43" s="57"/>
      <c r="I43" s="57"/>
      <c r="J43" s="57"/>
      <c r="K43" s="57"/>
      <c r="L43" s="57"/>
      <c r="M43" s="57"/>
      <c r="N43" s="57">
        <f>+N31</f>
        <v>6030</v>
      </c>
      <c r="O43" s="58">
        <f t="shared" ref="O43" si="90">+O31+N45</f>
        <v>28792.068965517239</v>
      </c>
      <c r="P43" s="58">
        <f t="shared" ref="P43" si="91">+P31+O45</f>
        <v>27792.068965517239</v>
      </c>
      <c r="Q43" s="58">
        <f t="shared" ref="Q43" si="92">+Q31+P45</f>
        <v>26792.068965517239</v>
      </c>
      <c r="R43" s="58">
        <f t="shared" ref="R43" si="93">+R31+Q45</f>
        <v>25792.068965517239</v>
      </c>
      <c r="S43" s="58">
        <f t="shared" ref="S43" si="94">+S31+R45</f>
        <v>24792.068965517239</v>
      </c>
      <c r="T43" s="58">
        <f t="shared" ref="T43" si="95">+T31+S45</f>
        <v>23792.068965517239</v>
      </c>
      <c r="U43" s="58">
        <f>+U31+T45</f>
        <v>22792.068965517239</v>
      </c>
      <c r="V43" s="58">
        <f>+V31+U45</f>
        <v>21792.068965517239</v>
      </c>
      <c r="W43" s="58">
        <f>+W31+V45</f>
        <v>43762.068965517239</v>
      </c>
      <c r="X43" s="58">
        <f>+X31+W45</f>
        <v>64940</v>
      </c>
      <c r="Y43" s="58">
        <f>+Y31+X45</f>
        <v>88555.862068965507</v>
      </c>
      <c r="Z43" s="58">
        <f t="shared" ref="Z43" si="96">+Z31+Y45</f>
        <v>111268.27586206896</v>
      </c>
      <c r="AA43" s="58">
        <f t="shared" ref="AA43" si="97">+AA31+Z45</f>
        <v>133077.24137931032</v>
      </c>
      <c r="AB43" s="58">
        <f t="shared" ref="AB43" si="98">+AB31+AA45</f>
        <v>160452.75862068962</v>
      </c>
      <c r="AC43" s="58">
        <f t="shared" ref="AC43" si="99">+AC31+AB45</f>
        <v>186701.72413793101</v>
      </c>
      <c r="AD43" s="58">
        <f t="shared" ref="AD43" si="100">+AD31+AC45</f>
        <v>179154.13793103446</v>
      </c>
      <c r="AE43" s="58">
        <f t="shared" ref="AE43" si="101">+AE31+AD45</f>
        <v>171606.55172413791</v>
      </c>
      <c r="AF43" s="58">
        <f>+AF31+AE45</f>
        <v>164058.96551724136</v>
      </c>
      <c r="AG43" s="58">
        <f>+AG31+AF45</f>
        <v>156511.37931034481</v>
      </c>
      <c r="AH43" s="58">
        <f>+AH31+AG45</f>
        <v>148963.79310344826</v>
      </c>
      <c r="AI43" s="58">
        <f>+AI31+AH45</f>
        <v>141416.20689655171</v>
      </c>
      <c r="AJ43" s="58">
        <f>+AJ31+AI45</f>
        <v>133868.62068965516</v>
      </c>
      <c r="AK43" s="58">
        <f t="shared" ref="AK43" si="102">+AK31+AJ45</f>
        <v>126321.03448275861</v>
      </c>
      <c r="AL43" s="58">
        <f t="shared" ref="AL43" si="103">+AL31+AK45</f>
        <v>118773.44827586206</v>
      </c>
      <c r="AM43" s="58">
        <f t="shared" ref="AM43" si="104">+AM31+AL45</f>
        <v>111225.86206896551</v>
      </c>
      <c r="AN43" s="58">
        <f t="shared" ref="AN43" si="105">+AN31+AM45</f>
        <v>103678.27586206896</v>
      </c>
      <c r="AO43" s="58">
        <f t="shared" ref="AO43" si="106">+AO31+AN45</f>
        <v>96130.689655172406</v>
      </c>
      <c r="AP43" s="58">
        <f t="shared" ref="AP43" si="107">+AP31+AO45</f>
        <v>88583.103448275855</v>
      </c>
      <c r="AQ43" s="58">
        <f t="shared" ref="AQ43" si="108">+AQ31+AP45</f>
        <v>81035.517241379304</v>
      </c>
      <c r="AR43" s="58">
        <f t="shared" ref="AR43" si="109">+AR31+AQ45</f>
        <v>73487.931034482754</v>
      </c>
      <c r="AS43" s="58">
        <f t="shared" ref="AS43" si="110">+AS31+AR45</f>
        <v>65940.344827586203</v>
      </c>
      <c r="AT43" s="58">
        <f t="shared" ref="AT43" si="111">+AT31+AS45</f>
        <v>58392.758620689652</v>
      </c>
      <c r="AU43" s="58">
        <f t="shared" ref="AU43" si="112">+AU31+AT45</f>
        <v>50845.172413793101</v>
      </c>
      <c r="AV43" s="58">
        <f t="shared" ref="AV43" si="113">+AV31+AU45</f>
        <v>43297.586206896551</v>
      </c>
      <c r="AW43" s="58">
        <f t="shared" ref="AW43" si="114">+AW31+AV45</f>
        <v>35750</v>
      </c>
      <c r="AX43" s="58">
        <f t="shared" ref="AX43" si="115">+AX31+AW45</f>
        <v>28202.413793103449</v>
      </c>
      <c r="AY43" s="58">
        <f t="shared" ref="AY43" si="116">+AY31+AX45</f>
        <v>20654.827586206899</v>
      </c>
      <c r="AZ43" s="58">
        <f t="shared" ref="AZ43" si="117">+AZ31+AY45</f>
        <v>13107.241379310348</v>
      </c>
      <c r="BA43" s="58">
        <f t="shared" ref="BA43" si="118">+BA31+AZ45</f>
        <v>5559.6551724137962</v>
      </c>
      <c r="BB43" s="58">
        <f t="shared" ref="BB43" si="119">+BB31+BA45</f>
        <v>0</v>
      </c>
      <c r="BC43" s="58">
        <f t="shared" ref="BC43" si="120">+BC31+BB45</f>
        <v>0</v>
      </c>
      <c r="BD43" s="58">
        <f t="shared" ref="BD43" si="121">+BD31+BC45</f>
        <v>0</v>
      </c>
      <c r="BE43" s="58">
        <f t="shared" ref="BE43" si="122">+BE31+BD45</f>
        <v>0</v>
      </c>
      <c r="BF43" s="58">
        <f t="shared" ref="BF43" si="123">+BF31+BE45</f>
        <v>0</v>
      </c>
      <c r="BG43" s="58">
        <f t="shared" ref="BG43" si="124">+BG31+BF45</f>
        <v>0</v>
      </c>
      <c r="BH43" s="58">
        <f t="shared" ref="BH43" si="125">+BH31+BG45</f>
        <v>0</v>
      </c>
      <c r="BI43" s="58">
        <f t="shared" ref="BI43" si="126">+BI31+BH45</f>
        <v>0</v>
      </c>
      <c r="BJ43" s="58">
        <f t="shared" ref="BJ43" si="127">+BJ31+BI45</f>
        <v>0</v>
      </c>
      <c r="BK43" s="58">
        <f t="shared" ref="BK43" si="128">+BK31+BJ45</f>
        <v>0</v>
      </c>
      <c r="BL43" s="58">
        <f t="shared" ref="BL43" si="129">+BL31+BK45</f>
        <v>0</v>
      </c>
      <c r="BM43" s="58">
        <f t="shared" ref="BM43" si="130">+BM31+BL45</f>
        <v>0</v>
      </c>
      <c r="BN43" s="58">
        <f t="shared" ref="BN43" si="131">+BN31+BM45</f>
        <v>0</v>
      </c>
      <c r="BO43" s="58">
        <f t="shared" ref="BO43" si="132">+BO31+BN45</f>
        <v>0</v>
      </c>
      <c r="BP43" s="58">
        <f t="shared" ref="BP43" si="133">+BP31+BO45</f>
        <v>0</v>
      </c>
      <c r="BQ43" s="58">
        <f t="shared" ref="BQ43" si="134">+BQ31+BP45</f>
        <v>0</v>
      </c>
      <c r="BR43" s="58">
        <f t="shared" ref="BR43" si="135">+BR31+BQ45</f>
        <v>0</v>
      </c>
      <c r="BS43" s="58">
        <f t="shared" ref="BS43" si="136">+BS31+BR45</f>
        <v>0</v>
      </c>
      <c r="BT43" s="58">
        <f t="shared" ref="BT43" si="137">+BT31+BS45</f>
        <v>0</v>
      </c>
      <c r="BU43" s="58">
        <f t="shared" ref="BU43" si="138">+BU31+BT45</f>
        <v>0</v>
      </c>
      <c r="BV43" s="58">
        <f t="shared" ref="BV43" si="139">+BV31+BU45</f>
        <v>0</v>
      </c>
      <c r="BW43" s="58">
        <f t="shared" ref="BW43" si="140">+BW31+BV45</f>
        <v>0</v>
      </c>
      <c r="BX43" s="58">
        <f t="shared" ref="BX43" si="141">+BX31+BW45</f>
        <v>0</v>
      </c>
      <c r="BY43" s="58">
        <f t="shared" ref="BY43" si="142">+BY31+BX45</f>
        <v>0</v>
      </c>
      <c r="BZ43" s="58">
        <f t="shared" ref="BZ43" si="143">+BZ31+BY45</f>
        <v>0</v>
      </c>
      <c r="CA43" s="58">
        <f t="shared" ref="CA43" si="144">+CA31+BZ45</f>
        <v>0</v>
      </c>
      <c r="CB43" s="58">
        <f t="shared" ref="CB43" si="145">+CB31+CA45</f>
        <v>0</v>
      </c>
      <c r="CC43" s="58">
        <f t="shared" ref="CC43" si="146">+CC31+CB45</f>
        <v>0</v>
      </c>
      <c r="CD43" s="58">
        <f t="shared" ref="CD43" si="147">+CD31+CC45</f>
        <v>0</v>
      </c>
      <c r="CE43" s="58">
        <f t="shared" ref="CE43" si="148">+CE31+CD45</f>
        <v>0</v>
      </c>
      <c r="CF43" s="58">
        <f t="shared" ref="CF43" si="149">+CF31+CE45</f>
        <v>0</v>
      </c>
      <c r="CG43" s="58">
        <f t="shared" ref="CG43" si="150">+CG31+CF45</f>
        <v>0</v>
      </c>
      <c r="CH43" s="58">
        <f t="shared" ref="CH43" si="151">+CH31+CG45</f>
        <v>0</v>
      </c>
      <c r="CI43" s="58">
        <f t="shared" ref="CI43" si="152">+CI31+CH45</f>
        <v>0</v>
      </c>
      <c r="CJ43" s="58">
        <f t="shared" ref="CJ43" si="153">+CJ31+CI45</f>
        <v>0</v>
      </c>
      <c r="CK43" s="58">
        <f t="shared" ref="CK43" si="154">+CK31+CJ45</f>
        <v>0</v>
      </c>
      <c r="CL43" s="58">
        <f t="shared" ref="CL43" si="155">+CL31+CK45</f>
        <v>0</v>
      </c>
      <c r="CM43" s="58">
        <f t="shared" ref="CM43" si="156">+CM31+CL45</f>
        <v>0</v>
      </c>
      <c r="CN43" s="58">
        <f t="shared" ref="CN43" si="157">+CN31+CM45</f>
        <v>0</v>
      </c>
      <c r="CO43" s="58">
        <f t="shared" ref="CO43" si="158">+CO31+CN45</f>
        <v>0</v>
      </c>
      <c r="CP43" s="58">
        <f t="shared" ref="CP43" si="159">+CP31+CO45</f>
        <v>0</v>
      </c>
    </row>
    <row r="44" spans="2:94" ht="18" x14ac:dyDescent="0.25">
      <c r="F44" s="55" t="s">
        <v>116</v>
      </c>
      <c r="G44" s="55">
        <f>+G31</f>
        <v>29</v>
      </c>
      <c r="H44" s="57"/>
      <c r="I44" s="57"/>
      <c r="J44" s="57"/>
      <c r="K44" s="57"/>
      <c r="L44" s="57"/>
      <c r="M44" s="57"/>
      <c r="N44" s="59">
        <f>IF(N43=0,0,+N31/$G44)</f>
        <v>207.93103448275863</v>
      </c>
      <c r="O44" s="59">
        <f t="shared" ref="O44" si="160">MIN(IF(O43=0,0,+O31/$G44)+N44,O43)</f>
        <v>1000</v>
      </c>
      <c r="P44" s="59">
        <f t="shared" ref="P44" si="161">MIN(IF(P43=0,0,+P31/$G44)+O44,P43)</f>
        <v>1000</v>
      </c>
      <c r="Q44" s="59">
        <f t="shared" ref="Q44" si="162">MIN(IF(Q43=0,0,+Q31/$G44)+P44,Q43)</f>
        <v>1000</v>
      </c>
      <c r="R44" s="59">
        <f t="shared" ref="R44" si="163">MIN(IF(R43=0,0,+R31/$G44)+Q44,R43)</f>
        <v>1000</v>
      </c>
      <c r="S44" s="59">
        <f t="shared" ref="S44" si="164">MIN(IF(S43=0,0,+S31/$G44)+R44,S43)</f>
        <v>1000</v>
      </c>
      <c r="T44" s="59">
        <f t="shared" ref="T44" si="165">MIN(IF(T43=0,0,+T31/$G44)+S44,T43)</f>
        <v>1000</v>
      </c>
      <c r="U44" s="59">
        <f>MIN(IF(U43=0,0,+U31/$G44)+T44,U43)</f>
        <v>1000</v>
      </c>
      <c r="V44" s="59">
        <f>MIN(IF(V43=0,0,+V31/$G44)+U44,V43)</f>
        <v>1000</v>
      </c>
      <c r="W44" s="59">
        <f>MIN(IF(W43=0,0,+W31/$G44)+V44,W43)</f>
        <v>1792.0689655172414</v>
      </c>
      <c r="X44" s="59">
        <f>MIN(IF(X43=0,0,+X31/$G44)+W44,X43)</f>
        <v>2584.1379310344828</v>
      </c>
      <c r="Y44" s="59">
        <f>MIN(IF(Y43=0,0,+Y31/$G44)+X44,Y43)</f>
        <v>3487.5862068965516</v>
      </c>
      <c r="Z44" s="59">
        <f t="shared" ref="Z44" si="166">MIN(IF(Z43=0,0,+Z31/$G44)+Y44,Z43)</f>
        <v>4391.0344827586205</v>
      </c>
      <c r="AA44" s="59">
        <f t="shared" ref="AA44" si="167">MIN(IF(AA43=0,0,+AA31/$G44)+Z44,AA43)</f>
        <v>5294.4827586206893</v>
      </c>
      <c r="AB44" s="59">
        <f t="shared" ref="AB44" si="168">MIN(IF(AB43=0,0,+AB31/$G44)+AA44,AB43)</f>
        <v>6421.0344827586205</v>
      </c>
      <c r="AC44" s="59">
        <f t="shared" ref="AC44" si="169">MIN(IF(AC43=0,0,+AC31/$G44)+AB44,AC43)</f>
        <v>7547.5862068965516</v>
      </c>
      <c r="AD44" s="59">
        <f t="shared" ref="AD44" si="170">MIN(IF(AD43=0,0,+AD31/$G44)+AC44,AD43)</f>
        <v>7547.5862068965516</v>
      </c>
      <c r="AE44" s="59">
        <f t="shared" ref="AE44" si="171">MIN(IF(AE43=0,0,+AE31/$G44)+AD44,AE43)</f>
        <v>7547.5862068965516</v>
      </c>
      <c r="AF44" s="59">
        <f>MIN(IF(AF43=0,0,+AF31/$G44)+AE44,AF43)</f>
        <v>7547.5862068965516</v>
      </c>
      <c r="AG44" s="59">
        <f>MIN(IF(AG43=0,0,+AG31/$G44)+AF44,AG43)</f>
        <v>7547.5862068965516</v>
      </c>
      <c r="AH44" s="59">
        <f>MIN(IF(AH43=0,0,+AH31/$G44)+AG44,AH43)</f>
        <v>7547.5862068965516</v>
      </c>
      <c r="AI44" s="59">
        <f>MIN(IF(AI43=0,0,+AI31/$G44)+AH44,AI43)</f>
        <v>7547.5862068965516</v>
      </c>
      <c r="AJ44" s="59">
        <f>MIN(IF(AJ43=0,0,+AJ31/$G44)+AI44,AJ43)</f>
        <v>7547.5862068965516</v>
      </c>
      <c r="AK44" s="59">
        <f t="shared" ref="AK44" si="172">MIN(IF(AK43=0,0,+AK31/$G44)+AJ44,AK43)</f>
        <v>7547.5862068965516</v>
      </c>
      <c r="AL44" s="59">
        <f t="shared" ref="AL44" si="173">MIN(IF(AL43=0,0,+AL31/$G44)+AK44,AL43)</f>
        <v>7547.5862068965516</v>
      </c>
      <c r="AM44" s="59">
        <f t="shared" ref="AM44" si="174">MIN(IF(AM43=0,0,+AM31/$G44)+AL44,AM43)</f>
        <v>7547.5862068965516</v>
      </c>
      <c r="AN44" s="59">
        <f t="shared" ref="AN44" si="175">MIN(IF(AN43=0,0,+AN31/$G44)+AM44,AN43)</f>
        <v>7547.5862068965516</v>
      </c>
      <c r="AO44" s="59">
        <f t="shared" ref="AO44" si="176">MIN(IF(AO43=0,0,+AO31/$G44)+AN44,AO43)</f>
        <v>7547.5862068965516</v>
      </c>
      <c r="AP44" s="59">
        <f t="shared" ref="AP44" si="177">MIN(IF(AP43=0,0,+AP31/$G44)+AO44,AP43)</f>
        <v>7547.5862068965516</v>
      </c>
      <c r="AQ44" s="59">
        <f t="shared" ref="AQ44" si="178">MIN(IF(AQ43=0,0,+AQ31/$G44)+AP44,AQ43)</f>
        <v>7547.5862068965516</v>
      </c>
      <c r="AR44" s="59">
        <f t="shared" ref="AR44" si="179">MIN(IF(AR43=0,0,+AR31/$G44)+AQ44,AR43)</f>
        <v>7547.5862068965516</v>
      </c>
      <c r="AS44" s="59">
        <f t="shared" ref="AS44" si="180">MIN(IF(AS43=0,0,+AS31/$G44)+AR44,AS43)</f>
        <v>7547.5862068965516</v>
      </c>
      <c r="AT44" s="59">
        <f t="shared" ref="AT44" si="181">MIN(IF(AT43=0,0,+AT31/$G44)+AS44,AT43)</f>
        <v>7547.5862068965516</v>
      </c>
      <c r="AU44" s="59">
        <f t="shared" ref="AU44" si="182">MIN(IF(AU43=0,0,+AU31/$G44)+AT44,AU43)</f>
        <v>7547.5862068965516</v>
      </c>
      <c r="AV44" s="59">
        <f t="shared" ref="AV44" si="183">MIN(IF(AV43=0,0,+AV31/$G44)+AU44,AV43)</f>
        <v>7547.5862068965516</v>
      </c>
      <c r="AW44" s="59">
        <f t="shared" ref="AW44" si="184">MIN(IF(AW43=0,0,+AW31/$G44)+AV44,AW43)</f>
        <v>7547.5862068965516</v>
      </c>
      <c r="AX44" s="59">
        <f t="shared" ref="AX44" si="185">MIN(IF(AX43=0,0,+AX31/$G44)+AW44,AX43)</f>
        <v>7547.5862068965516</v>
      </c>
      <c r="AY44" s="59">
        <f t="shared" ref="AY44" si="186">MIN(IF(AY43=0,0,+AY31/$G44)+AX44,AY43)</f>
        <v>7547.5862068965516</v>
      </c>
      <c r="AZ44" s="59">
        <f t="shared" ref="AZ44" si="187">MIN(IF(AZ43=0,0,+AZ31/$G44)+AY44,AZ43)</f>
        <v>7547.5862068965516</v>
      </c>
      <c r="BA44" s="59">
        <f t="shared" ref="BA44" si="188">MIN(IF(BA43=0,0,+BA31/$G44)+AZ44,BA43)</f>
        <v>5559.6551724137962</v>
      </c>
      <c r="BB44" s="59">
        <f t="shared" ref="BB44" si="189">MIN(IF(BB43=0,0,+BB31/$G44)+BA44,BB43)</f>
        <v>0</v>
      </c>
      <c r="BC44" s="59">
        <f t="shared" ref="BC44" si="190">MIN(IF(BC43=0,0,+BC31/$G44)+BB44,BC43)</f>
        <v>0</v>
      </c>
      <c r="BD44" s="59">
        <f t="shared" ref="BD44" si="191">MIN(IF(BD43=0,0,+BD31/$G44)+BC44,BD43)</f>
        <v>0</v>
      </c>
      <c r="BE44" s="59">
        <f t="shared" ref="BE44" si="192">MIN(IF(BE43=0,0,+BE31/$G44)+BD44,BE43)</f>
        <v>0</v>
      </c>
      <c r="BF44" s="59">
        <f t="shared" ref="BF44" si="193">MIN(IF(BF43=0,0,+BF31/$G44)+BE44,BF43)</f>
        <v>0</v>
      </c>
      <c r="BG44" s="59">
        <f t="shared" ref="BG44" si="194">MIN(IF(BG43=0,0,+BG31/$G44)+BF44,BG43)</f>
        <v>0</v>
      </c>
      <c r="BH44" s="59">
        <f t="shared" ref="BH44" si="195">MIN(IF(BH43=0,0,+BH31/$G44)+BG44,BH43)</f>
        <v>0</v>
      </c>
      <c r="BI44" s="59">
        <f t="shared" ref="BI44" si="196">MIN(IF(BI43=0,0,+BI31/$G44)+BH44,BI43)</f>
        <v>0</v>
      </c>
      <c r="BJ44" s="59">
        <f t="shared" ref="BJ44" si="197">MIN(IF(BJ43=0,0,+BJ31/$G44)+BI44,BJ43)</f>
        <v>0</v>
      </c>
      <c r="BK44" s="59">
        <f t="shared" ref="BK44" si="198">MIN(IF(BK43=0,0,+BK31/$G44)+BJ44,BK43)</f>
        <v>0</v>
      </c>
      <c r="BL44" s="59">
        <f t="shared" ref="BL44" si="199">MIN(IF(BL43=0,0,+BL31/$G44)+BK44,BL43)</f>
        <v>0</v>
      </c>
      <c r="BM44" s="59">
        <f t="shared" ref="BM44" si="200">MIN(IF(BM43=0,0,+BM31/$G44)+BL44,BM43)</f>
        <v>0</v>
      </c>
      <c r="BN44" s="59">
        <f t="shared" ref="BN44" si="201">MIN(IF(BN43=0,0,+BN31/$G44)+BM44,BN43)</f>
        <v>0</v>
      </c>
      <c r="BO44" s="59">
        <f t="shared" ref="BO44" si="202">MIN(IF(BO43=0,0,+BO31/$G44)+BN44,BO43)</f>
        <v>0</v>
      </c>
      <c r="BP44" s="59">
        <f t="shared" ref="BP44" si="203">MIN(IF(BP43=0,0,+BP31/$G44)+BO44,BP43)</f>
        <v>0</v>
      </c>
      <c r="BQ44" s="59">
        <f t="shared" ref="BQ44" si="204">MIN(IF(BQ43=0,0,+BQ31/$G44)+BP44,BQ43)</f>
        <v>0</v>
      </c>
      <c r="BR44" s="59">
        <f t="shared" ref="BR44" si="205">MIN(IF(BR43=0,0,+BR31/$G44)+BQ44,BR43)</f>
        <v>0</v>
      </c>
      <c r="BS44" s="59">
        <f t="shared" ref="BS44" si="206">MIN(IF(BS43=0,0,+BS31/$G44)+BR44,BS43)</f>
        <v>0</v>
      </c>
      <c r="BT44" s="59">
        <f t="shared" ref="BT44" si="207">MIN(IF(BT43=0,0,+BT31/$G44)+BS44,BT43)</f>
        <v>0</v>
      </c>
      <c r="BU44" s="59">
        <f t="shared" ref="BU44" si="208">MIN(IF(BU43=0,0,+BU31/$G44)+BT44,BU43)</f>
        <v>0</v>
      </c>
      <c r="BV44" s="59">
        <f t="shared" ref="BV44" si="209">MIN(IF(BV43=0,0,+BV31/$G44)+BU44,BV43)</f>
        <v>0</v>
      </c>
      <c r="BW44" s="59">
        <f t="shared" ref="BW44" si="210">MIN(IF(BW43=0,0,+BW31/$G44)+BV44,BW43)</f>
        <v>0</v>
      </c>
      <c r="BX44" s="59">
        <f t="shared" ref="BX44" si="211">MIN(IF(BX43=0,0,+BX31/$G44)+BW44,BX43)</f>
        <v>0</v>
      </c>
      <c r="BY44" s="59">
        <f t="shared" ref="BY44" si="212">MIN(IF(BY43=0,0,+BY31/$G44)+BX44,BY43)</f>
        <v>0</v>
      </c>
      <c r="BZ44" s="59">
        <f t="shared" ref="BZ44" si="213">MIN(IF(BZ43=0,0,+BZ31/$G44)+BY44,BZ43)</f>
        <v>0</v>
      </c>
      <c r="CA44" s="59">
        <f t="shared" ref="CA44" si="214">MIN(IF(CA43=0,0,+CA31/$G44)+BZ44,CA43)</f>
        <v>0</v>
      </c>
      <c r="CB44" s="59">
        <f t="shared" ref="CB44" si="215">MIN(IF(CB43=0,0,+CB31/$G44)+CA44,CB43)</f>
        <v>0</v>
      </c>
      <c r="CC44" s="59">
        <f t="shared" ref="CC44" si="216">MIN(IF(CC43=0,0,+CC31/$G44)+CB44,CC43)</f>
        <v>0</v>
      </c>
      <c r="CD44" s="59">
        <f t="shared" ref="CD44" si="217">MIN(IF(CD43=0,0,+CD31/$G44)+CC44,CD43)</f>
        <v>0</v>
      </c>
      <c r="CE44" s="59">
        <f t="shared" ref="CE44" si="218">MIN(IF(CE43=0,0,+CE31/$G44)+CD44,CE43)</f>
        <v>0</v>
      </c>
      <c r="CF44" s="59">
        <f t="shared" ref="CF44" si="219">MIN(IF(CF43=0,0,+CF31/$G44)+CE44,CF43)</f>
        <v>0</v>
      </c>
      <c r="CG44" s="59">
        <f t="shared" ref="CG44" si="220">MIN(IF(CG43=0,0,+CG31/$G44)+CF44,CG43)</f>
        <v>0</v>
      </c>
      <c r="CH44" s="59">
        <f t="shared" ref="CH44" si="221">MIN(IF(CH43=0,0,+CH31/$G44)+CG44,CH43)</f>
        <v>0</v>
      </c>
      <c r="CI44" s="59">
        <f t="shared" ref="CI44" si="222">MIN(IF(CI43=0,0,+CI31/$G44)+CH44,CI43)</f>
        <v>0</v>
      </c>
      <c r="CJ44" s="59">
        <f t="shared" ref="CJ44" si="223">MIN(IF(CJ43=0,0,+CJ31/$G44)+CI44,CJ43)</f>
        <v>0</v>
      </c>
      <c r="CK44" s="59">
        <f t="shared" ref="CK44" si="224">MIN(IF(CK43=0,0,+CK31/$G44)+CJ44,CK43)</f>
        <v>0</v>
      </c>
      <c r="CL44" s="59">
        <f t="shared" ref="CL44" si="225">MIN(IF(CL43=0,0,+CL31/$G44)+CK44,CL43)</f>
        <v>0</v>
      </c>
      <c r="CM44" s="59">
        <f t="shared" ref="CM44" si="226">MIN(IF(CM43=0,0,+CM31/$G44)+CL44,CM43)</f>
        <v>0</v>
      </c>
      <c r="CN44" s="59">
        <f t="shared" ref="CN44" si="227">MIN(IF(CN43=0,0,+CN31/$G44)+CM44,CN43)</f>
        <v>0</v>
      </c>
      <c r="CO44" s="59">
        <f t="shared" ref="CO44" si="228">MIN(IF(CO43=0,0,+CO31/$G44)+CN44,CO43)</f>
        <v>0</v>
      </c>
      <c r="CP44" s="59">
        <f t="shared" ref="CP44" si="229">MIN(IF(CP43=0,0,+CP31/$G44)+CO44,CP43)</f>
        <v>0</v>
      </c>
    </row>
    <row r="45" spans="2:94" ht="18" x14ac:dyDescent="0.25">
      <c r="F45" s="55" t="s">
        <v>117</v>
      </c>
      <c r="G45" s="55"/>
      <c r="H45" s="57"/>
      <c r="I45" s="57"/>
      <c r="J45" s="57"/>
      <c r="K45" s="57"/>
      <c r="L45" s="57"/>
      <c r="M45" s="57"/>
      <c r="N45" s="59">
        <f>+N43-N44</f>
        <v>5822.0689655172409</v>
      </c>
      <c r="O45" s="59">
        <f>+O43-O44</f>
        <v>27792.068965517239</v>
      </c>
      <c r="P45" s="59">
        <f t="shared" ref="P45:CA45" si="230">+P43-P44</f>
        <v>26792.068965517239</v>
      </c>
      <c r="Q45" s="59">
        <f t="shared" si="230"/>
        <v>25792.068965517239</v>
      </c>
      <c r="R45" s="59">
        <f t="shared" si="230"/>
        <v>24792.068965517239</v>
      </c>
      <c r="S45" s="59">
        <f t="shared" si="230"/>
        <v>23792.068965517239</v>
      </c>
      <c r="T45" s="59">
        <f t="shared" si="230"/>
        <v>22792.068965517239</v>
      </c>
      <c r="U45" s="59">
        <f t="shared" si="230"/>
        <v>21792.068965517239</v>
      </c>
      <c r="V45" s="59">
        <f t="shared" si="230"/>
        <v>20792.068965517239</v>
      </c>
      <c r="W45" s="59">
        <f t="shared" si="230"/>
        <v>41970</v>
      </c>
      <c r="X45" s="59">
        <f t="shared" si="230"/>
        <v>62355.862068965514</v>
      </c>
      <c r="Y45" s="59">
        <f t="shared" si="230"/>
        <v>85068.275862068956</v>
      </c>
      <c r="Z45" s="59">
        <f t="shared" si="230"/>
        <v>106877.24137931033</v>
      </c>
      <c r="AA45" s="59">
        <f t="shared" si="230"/>
        <v>127782.75862068962</v>
      </c>
      <c r="AB45" s="59">
        <f t="shared" si="230"/>
        <v>154031.72413793101</v>
      </c>
      <c r="AC45" s="59">
        <f t="shared" si="230"/>
        <v>179154.13793103446</v>
      </c>
      <c r="AD45" s="59">
        <f t="shared" si="230"/>
        <v>171606.55172413791</v>
      </c>
      <c r="AE45" s="59">
        <f t="shared" si="230"/>
        <v>164058.96551724136</v>
      </c>
      <c r="AF45" s="59">
        <f t="shared" si="230"/>
        <v>156511.37931034481</v>
      </c>
      <c r="AG45" s="59">
        <f t="shared" si="230"/>
        <v>148963.79310344826</v>
      </c>
      <c r="AH45" s="59">
        <f t="shared" si="230"/>
        <v>141416.20689655171</v>
      </c>
      <c r="AI45" s="59">
        <f t="shared" si="230"/>
        <v>133868.62068965516</v>
      </c>
      <c r="AJ45" s="59">
        <f t="shared" si="230"/>
        <v>126321.03448275861</v>
      </c>
      <c r="AK45" s="59">
        <f t="shared" si="230"/>
        <v>118773.44827586206</v>
      </c>
      <c r="AL45" s="59">
        <f t="shared" si="230"/>
        <v>111225.86206896551</v>
      </c>
      <c r="AM45" s="59">
        <f t="shared" si="230"/>
        <v>103678.27586206896</v>
      </c>
      <c r="AN45" s="59">
        <f t="shared" si="230"/>
        <v>96130.689655172406</v>
      </c>
      <c r="AO45" s="59">
        <f t="shared" si="230"/>
        <v>88583.103448275855</v>
      </c>
      <c r="AP45" s="59">
        <f t="shared" si="230"/>
        <v>81035.517241379304</v>
      </c>
      <c r="AQ45" s="59">
        <f t="shared" si="230"/>
        <v>73487.931034482754</v>
      </c>
      <c r="AR45" s="59">
        <f t="shared" si="230"/>
        <v>65940.344827586203</v>
      </c>
      <c r="AS45" s="59">
        <f t="shared" si="230"/>
        <v>58392.758620689652</v>
      </c>
      <c r="AT45" s="59">
        <f t="shared" si="230"/>
        <v>50845.172413793101</v>
      </c>
      <c r="AU45" s="59">
        <f t="shared" si="230"/>
        <v>43297.586206896551</v>
      </c>
      <c r="AV45" s="59">
        <f t="shared" si="230"/>
        <v>35750</v>
      </c>
      <c r="AW45" s="59">
        <f t="shared" si="230"/>
        <v>28202.413793103449</v>
      </c>
      <c r="AX45" s="59">
        <f t="shared" si="230"/>
        <v>20654.827586206899</v>
      </c>
      <c r="AY45" s="59">
        <f t="shared" si="230"/>
        <v>13107.241379310348</v>
      </c>
      <c r="AZ45" s="59">
        <f t="shared" si="230"/>
        <v>5559.6551724137962</v>
      </c>
      <c r="BA45" s="59">
        <f t="shared" si="230"/>
        <v>0</v>
      </c>
      <c r="BB45" s="59">
        <f t="shared" si="230"/>
        <v>0</v>
      </c>
      <c r="BC45" s="59">
        <f t="shared" si="230"/>
        <v>0</v>
      </c>
      <c r="BD45" s="59">
        <f t="shared" si="230"/>
        <v>0</v>
      </c>
      <c r="BE45" s="59">
        <f t="shared" si="230"/>
        <v>0</v>
      </c>
      <c r="BF45" s="59">
        <f t="shared" si="230"/>
        <v>0</v>
      </c>
      <c r="BG45" s="59">
        <f t="shared" si="230"/>
        <v>0</v>
      </c>
      <c r="BH45" s="59">
        <f t="shared" si="230"/>
        <v>0</v>
      </c>
      <c r="BI45" s="59">
        <f t="shared" si="230"/>
        <v>0</v>
      </c>
      <c r="BJ45" s="59">
        <f t="shared" si="230"/>
        <v>0</v>
      </c>
      <c r="BK45" s="59">
        <f t="shared" si="230"/>
        <v>0</v>
      </c>
      <c r="BL45" s="59">
        <f t="shared" si="230"/>
        <v>0</v>
      </c>
      <c r="BM45" s="59">
        <f t="shared" si="230"/>
        <v>0</v>
      </c>
      <c r="BN45" s="59">
        <f t="shared" si="230"/>
        <v>0</v>
      </c>
      <c r="BO45" s="59">
        <f t="shared" si="230"/>
        <v>0</v>
      </c>
      <c r="BP45" s="59">
        <f t="shared" si="230"/>
        <v>0</v>
      </c>
      <c r="BQ45" s="59">
        <f t="shared" si="230"/>
        <v>0</v>
      </c>
      <c r="BR45" s="59">
        <f t="shared" si="230"/>
        <v>0</v>
      </c>
      <c r="BS45" s="59">
        <f t="shared" si="230"/>
        <v>0</v>
      </c>
      <c r="BT45" s="59">
        <f t="shared" si="230"/>
        <v>0</v>
      </c>
      <c r="BU45" s="59">
        <f t="shared" si="230"/>
        <v>0</v>
      </c>
      <c r="BV45" s="59">
        <f t="shared" si="230"/>
        <v>0</v>
      </c>
      <c r="BW45" s="59">
        <f t="shared" si="230"/>
        <v>0</v>
      </c>
      <c r="BX45" s="59">
        <f t="shared" si="230"/>
        <v>0</v>
      </c>
      <c r="BY45" s="59">
        <f t="shared" si="230"/>
        <v>0</v>
      </c>
      <c r="BZ45" s="59">
        <f t="shared" si="230"/>
        <v>0</v>
      </c>
      <c r="CA45" s="59">
        <f t="shared" si="230"/>
        <v>0</v>
      </c>
      <c r="CB45" s="59">
        <f t="shared" ref="CB45:CP45" si="231">+CB43-CB44</f>
        <v>0</v>
      </c>
      <c r="CC45" s="59">
        <f t="shared" si="231"/>
        <v>0</v>
      </c>
      <c r="CD45" s="59">
        <f t="shared" si="231"/>
        <v>0</v>
      </c>
      <c r="CE45" s="59">
        <f t="shared" si="231"/>
        <v>0</v>
      </c>
      <c r="CF45" s="59">
        <f t="shared" si="231"/>
        <v>0</v>
      </c>
      <c r="CG45" s="59">
        <f t="shared" si="231"/>
        <v>0</v>
      </c>
      <c r="CH45" s="59">
        <f t="shared" si="231"/>
        <v>0</v>
      </c>
      <c r="CI45" s="59">
        <f t="shared" si="231"/>
        <v>0</v>
      </c>
      <c r="CJ45" s="59">
        <f t="shared" si="231"/>
        <v>0</v>
      </c>
      <c r="CK45" s="59">
        <f t="shared" si="231"/>
        <v>0</v>
      </c>
      <c r="CL45" s="59">
        <f t="shared" si="231"/>
        <v>0</v>
      </c>
      <c r="CM45" s="59">
        <f t="shared" si="231"/>
        <v>0</v>
      </c>
      <c r="CN45" s="59">
        <f t="shared" si="231"/>
        <v>0</v>
      </c>
      <c r="CO45" s="59">
        <f t="shared" si="231"/>
        <v>0</v>
      </c>
      <c r="CP45" s="59">
        <f t="shared" si="231"/>
        <v>0</v>
      </c>
    </row>
    <row r="46" spans="2:94" ht="18" x14ac:dyDescent="0.25">
      <c r="F46" s="55" t="s">
        <v>118</v>
      </c>
      <c r="G46" s="60" t="s">
        <v>119</v>
      </c>
      <c r="H46" s="57"/>
      <c r="I46" s="57"/>
      <c r="J46" s="57"/>
      <c r="K46" s="57"/>
      <c r="L46" s="57"/>
      <c r="M46" s="57"/>
      <c r="N46" s="59">
        <f>AVERAGE(N43,N45)</f>
        <v>5926.0344827586205</v>
      </c>
      <c r="O46" s="59">
        <f>AVERAGE(O43,O45)</f>
        <v>28292.068965517239</v>
      </c>
      <c r="P46" s="59">
        <f t="shared" ref="P46:CA46" si="232">AVERAGE(P43,P45)</f>
        <v>27292.068965517239</v>
      </c>
      <c r="Q46" s="59">
        <f t="shared" si="232"/>
        <v>26292.068965517239</v>
      </c>
      <c r="R46" s="59">
        <f t="shared" si="232"/>
        <v>25292.068965517239</v>
      </c>
      <c r="S46" s="59">
        <f t="shared" si="232"/>
        <v>24292.068965517239</v>
      </c>
      <c r="T46" s="59">
        <f t="shared" si="232"/>
        <v>23292.068965517239</v>
      </c>
      <c r="U46" s="59">
        <f t="shared" si="232"/>
        <v>22292.068965517239</v>
      </c>
      <c r="V46" s="59">
        <f t="shared" si="232"/>
        <v>21292.068965517239</v>
      </c>
      <c r="W46" s="59">
        <f t="shared" si="232"/>
        <v>42866.034482758623</v>
      </c>
      <c r="X46" s="59">
        <f t="shared" si="232"/>
        <v>63647.931034482754</v>
      </c>
      <c r="Y46" s="59">
        <f t="shared" si="232"/>
        <v>86812.068965517232</v>
      </c>
      <c r="Z46" s="59">
        <f t="shared" si="232"/>
        <v>109072.75862068965</v>
      </c>
      <c r="AA46" s="59">
        <f t="shared" si="232"/>
        <v>130429.99999999997</v>
      </c>
      <c r="AB46" s="59">
        <f t="shared" si="232"/>
        <v>157242.24137931032</v>
      </c>
      <c r="AC46" s="59">
        <f t="shared" si="232"/>
        <v>182927.93103448272</v>
      </c>
      <c r="AD46" s="59">
        <f t="shared" si="232"/>
        <v>175380.3448275862</v>
      </c>
      <c r="AE46" s="59">
        <f t="shared" si="232"/>
        <v>167832.75862068962</v>
      </c>
      <c r="AF46" s="59">
        <f t="shared" si="232"/>
        <v>160285.1724137931</v>
      </c>
      <c r="AG46" s="59">
        <f t="shared" si="232"/>
        <v>152737.58620689652</v>
      </c>
      <c r="AH46" s="59">
        <f t="shared" si="232"/>
        <v>145190</v>
      </c>
      <c r="AI46" s="59">
        <f t="shared" si="232"/>
        <v>137642.41379310342</v>
      </c>
      <c r="AJ46" s="59">
        <f t="shared" si="232"/>
        <v>130094.82758620688</v>
      </c>
      <c r="AK46" s="59">
        <f t="shared" si="232"/>
        <v>122547.24137931033</v>
      </c>
      <c r="AL46" s="59">
        <f t="shared" si="232"/>
        <v>114999.65517241378</v>
      </c>
      <c r="AM46" s="59">
        <f t="shared" si="232"/>
        <v>107452.06896551723</v>
      </c>
      <c r="AN46" s="59">
        <f t="shared" si="232"/>
        <v>99904.482758620681</v>
      </c>
      <c r="AO46" s="59">
        <f t="shared" si="232"/>
        <v>92356.89655172413</v>
      </c>
      <c r="AP46" s="59">
        <f t="shared" si="232"/>
        <v>84809.31034482758</v>
      </c>
      <c r="AQ46" s="59">
        <f t="shared" si="232"/>
        <v>77261.724137931029</v>
      </c>
      <c r="AR46" s="59">
        <f t="shared" si="232"/>
        <v>69714.137931034478</v>
      </c>
      <c r="AS46" s="59">
        <f t="shared" si="232"/>
        <v>62166.551724137928</v>
      </c>
      <c r="AT46" s="59">
        <f t="shared" si="232"/>
        <v>54618.965517241377</v>
      </c>
      <c r="AU46" s="59">
        <f t="shared" si="232"/>
        <v>47071.379310344826</v>
      </c>
      <c r="AV46" s="59">
        <f t="shared" si="232"/>
        <v>39523.793103448275</v>
      </c>
      <c r="AW46" s="59">
        <f t="shared" si="232"/>
        <v>31976.206896551725</v>
      </c>
      <c r="AX46" s="59">
        <f t="shared" si="232"/>
        <v>24428.620689655174</v>
      </c>
      <c r="AY46" s="59">
        <f t="shared" si="232"/>
        <v>16881.034482758623</v>
      </c>
      <c r="AZ46" s="59">
        <f t="shared" si="232"/>
        <v>9333.4482758620725</v>
      </c>
      <c r="BA46" s="59">
        <f t="shared" si="232"/>
        <v>2779.8275862068981</v>
      </c>
      <c r="BB46" s="59">
        <f t="shared" si="232"/>
        <v>0</v>
      </c>
      <c r="BC46" s="59">
        <f t="shared" si="232"/>
        <v>0</v>
      </c>
      <c r="BD46" s="59">
        <f t="shared" si="232"/>
        <v>0</v>
      </c>
      <c r="BE46" s="59">
        <f t="shared" si="232"/>
        <v>0</v>
      </c>
      <c r="BF46" s="59">
        <f t="shared" si="232"/>
        <v>0</v>
      </c>
      <c r="BG46" s="59">
        <f t="shared" si="232"/>
        <v>0</v>
      </c>
      <c r="BH46" s="59">
        <f t="shared" si="232"/>
        <v>0</v>
      </c>
      <c r="BI46" s="59">
        <f t="shared" si="232"/>
        <v>0</v>
      </c>
      <c r="BJ46" s="59">
        <f t="shared" si="232"/>
        <v>0</v>
      </c>
      <c r="BK46" s="59">
        <f t="shared" si="232"/>
        <v>0</v>
      </c>
      <c r="BL46" s="59">
        <f t="shared" si="232"/>
        <v>0</v>
      </c>
      <c r="BM46" s="59">
        <f t="shared" si="232"/>
        <v>0</v>
      </c>
      <c r="BN46" s="59">
        <f t="shared" si="232"/>
        <v>0</v>
      </c>
      <c r="BO46" s="59">
        <f t="shared" si="232"/>
        <v>0</v>
      </c>
      <c r="BP46" s="59">
        <f t="shared" si="232"/>
        <v>0</v>
      </c>
      <c r="BQ46" s="59">
        <f t="shared" si="232"/>
        <v>0</v>
      </c>
      <c r="BR46" s="59">
        <f t="shared" si="232"/>
        <v>0</v>
      </c>
      <c r="BS46" s="59">
        <f t="shared" si="232"/>
        <v>0</v>
      </c>
      <c r="BT46" s="59">
        <f t="shared" si="232"/>
        <v>0</v>
      </c>
      <c r="BU46" s="59">
        <f t="shared" si="232"/>
        <v>0</v>
      </c>
      <c r="BV46" s="59">
        <f t="shared" si="232"/>
        <v>0</v>
      </c>
      <c r="BW46" s="59">
        <f t="shared" si="232"/>
        <v>0</v>
      </c>
      <c r="BX46" s="59">
        <f t="shared" si="232"/>
        <v>0</v>
      </c>
      <c r="BY46" s="59">
        <f t="shared" si="232"/>
        <v>0</v>
      </c>
      <c r="BZ46" s="59">
        <f t="shared" si="232"/>
        <v>0</v>
      </c>
      <c r="CA46" s="59">
        <f t="shared" si="232"/>
        <v>0</v>
      </c>
      <c r="CB46" s="59">
        <f t="shared" ref="CB46:CP46" si="233">AVERAGE(CB43,CB45)</f>
        <v>0</v>
      </c>
      <c r="CC46" s="59">
        <f t="shared" si="233"/>
        <v>0</v>
      </c>
      <c r="CD46" s="59">
        <f t="shared" si="233"/>
        <v>0</v>
      </c>
      <c r="CE46" s="59">
        <f t="shared" si="233"/>
        <v>0</v>
      </c>
      <c r="CF46" s="59">
        <f t="shared" si="233"/>
        <v>0</v>
      </c>
      <c r="CG46" s="59">
        <f t="shared" si="233"/>
        <v>0</v>
      </c>
      <c r="CH46" s="59">
        <f t="shared" si="233"/>
        <v>0</v>
      </c>
      <c r="CI46" s="59">
        <f t="shared" si="233"/>
        <v>0</v>
      </c>
      <c r="CJ46" s="59">
        <f t="shared" si="233"/>
        <v>0</v>
      </c>
      <c r="CK46" s="59">
        <f t="shared" si="233"/>
        <v>0</v>
      </c>
      <c r="CL46" s="59">
        <f t="shared" si="233"/>
        <v>0</v>
      </c>
      <c r="CM46" s="59">
        <f t="shared" si="233"/>
        <v>0</v>
      </c>
      <c r="CN46" s="59">
        <f t="shared" si="233"/>
        <v>0</v>
      </c>
      <c r="CO46" s="59">
        <f t="shared" si="233"/>
        <v>0</v>
      </c>
      <c r="CP46" s="59">
        <f t="shared" si="233"/>
        <v>0</v>
      </c>
    </row>
    <row r="47" spans="2:94" s="61" customFormat="1" ht="18" x14ac:dyDescent="0.25">
      <c r="F47" s="62" t="s">
        <v>120</v>
      </c>
      <c r="G47" s="63">
        <v>3.1199999999999999E-2</v>
      </c>
      <c r="H47" s="64"/>
      <c r="I47" s="64"/>
      <c r="J47" s="64"/>
      <c r="K47" s="64"/>
      <c r="L47" s="64"/>
      <c r="M47" s="64"/>
      <c r="N47" s="65">
        <f>+N46*$G47+N44</f>
        <v>392.82331034482758</v>
      </c>
      <c r="O47" s="65">
        <f>+O46*$G47+O44</f>
        <v>1882.7125517241379</v>
      </c>
      <c r="P47" s="65">
        <f t="shared" ref="P47:CA47" si="234">+P46*$G47+P44</f>
        <v>1851.5125517241377</v>
      </c>
      <c r="Q47" s="65">
        <f t="shared" si="234"/>
        <v>1820.3125517241378</v>
      </c>
      <c r="R47" s="65">
        <f t="shared" si="234"/>
        <v>1789.1125517241378</v>
      </c>
      <c r="S47" s="65">
        <f t="shared" si="234"/>
        <v>1757.9125517241378</v>
      </c>
      <c r="T47" s="65">
        <f t="shared" si="234"/>
        <v>1726.7125517241379</v>
      </c>
      <c r="U47" s="65">
        <f t="shared" si="234"/>
        <v>1695.5125517241377</v>
      </c>
      <c r="V47" s="65">
        <f t="shared" si="234"/>
        <v>1664.3125517241378</v>
      </c>
      <c r="W47" s="65">
        <f t="shared" si="234"/>
        <v>3129.4892413793104</v>
      </c>
      <c r="X47" s="65">
        <f t="shared" si="234"/>
        <v>4569.9533793103446</v>
      </c>
      <c r="Y47" s="65">
        <f t="shared" si="234"/>
        <v>6196.1227586206896</v>
      </c>
      <c r="Z47" s="65">
        <f t="shared" si="234"/>
        <v>7794.1045517241373</v>
      </c>
      <c r="AA47" s="65">
        <f t="shared" si="234"/>
        <v>9363.8987586206877</v>
      </c>
      <c r="AB47" s="65">
        <f t="shared" si="234"/>
        <v>11326.992413793101</v>
      </c>
      <c r="AC47" s="65">
        <f t="shared" si="234"/>
        <v>13254.937655172413</v>
      </c>
      <c r="AD47" s="65">
        <f t="shared" si="234"/>
        <v>13019.452965517241</v>
      </c>
      <c r="AE47" s="65">
        <f t="shared" si="234"/>
        <v>12783.968275862067</v>
      </c>
      <c r="AF47" s="65">
        <f t="shared" si="234"/>
        <v>12548.483586206896</v>
      </c>
      <c r="AG47" s="65">
        <f t="shared" si="234"/>
        <v>12312.998896551722</v>
      </c>
      <c r="AH47" s="65">
        <f t="shared" si="234"/>
        <v>12077.514206896551</v>
      </c>
      <c r="AI47" s="65">
        <f t="shared" si="234"/>
        <v>11842.029517241379</v>
      </c>
      <c r="AJ47" s="65">
        <f t="shared" si="234"/>
        <v>11606.544827586207</v>
      </c>
      <c r="AK47" s="65">
        <f t="shared" si="234"/>
        <v>11371.060137931034</v>
      </c>
      <c r="AL47" s="65">
        <f t="shared" si="234"/>
        <v>11135.575448275862</v>
      </c>
      <c r="AM47" s="65">
        <f t="shared" si="234"/>
        <v>10900.090758620689</v>
      </c>
      <c r="AN47" s="65">
        <f t="shared" si="234"/>
        <v>10664.606068965517</v>
      </c>
      <c r="AO47" s="65">
        <f t="shared" si="234"/>
        <v>10429.121379310345</v>
      </c>
      <c r="AP47" s="65">
        <f t="shared" si="234"/>
        <v>10193.636689655172</v>
      </c>
      <c r="AQ47" s="65">
        <f t="shared" si="234"/>
        <v>9958.152</v>
      </c>
      <c r="AR47" s="65">
        <f t="shared" si="234"/>
        <v>9722.6673103448265</v>
      </c>
      <c r="AS47" s="65">
        <f t="shared" si="234"/>
        <v>9487.1826206896549</v>
      </c>
      <c r="AT47" s="65">
        <f t="shared" si="234"/>
        <v>9251.6979310344832</v>
      </c>
      <c r="AU47" s="65">
        <f t="shared" si="234"/>
        <v>9016.2132413793097</v>
      </c>
      <c r="AV47" s="65">
        <f t="shared" si="234"/>
        <v>8780.728551724138</v>
      </c>
      <c r="AW47" s="65">
        <f t="shared" si="234"/>
        <v>8545.2438620689645</v>
      </c>
      <c r="AX47" s="65">
        <f t="shared" si="234"/>
        <v>8309.7591724137928</v>
      </c>
      <c r="AY47" s="65">
        <f t="shared" si="234"/>
        <v>8074.2744827586203</v>
      </c>
      <c r="AZ47" s="65">
        <f t="shared" si="234"/>
        <v>7838.7897931034486</v>
      </c>
      <c r="BA47" s="65">
        <f t="shared" si="234"/>
        <v>5646.3857931034518</v>
      </c>
      <c r="BB47" s="65">
        <f t="shared" si="234"/>
        <v>0</v>
      </c>
      <c r="BC47" s="65">
        <f t="shared" si="234"/>
        <v>0</v>
      </c>
      <c r="BD47" s="65">
        <f t="shared" si="234"/>
        <v>0</v>
      </c>
      <c r="BE47" s="65">
        <f t="shared" si="234"/>
        <v>0</v>
      </c>
      <c r="BF47" s="65">
        <f t="shared" si="234"/>
        <v>0</v>
      </c>
      <c r="BG47" s="65">
        <f t="shared" si="234"/>
        <v>0</v>
      </c>
      <c r="BH47" s="65">
        <f t="shared" si="234"/>
        <v>0</v>
      </c>
      <c r="BI47" s="65">
        <f t="shared" si="234"/>
        <v>0</v>
      </c>
      <c r="BJ47" s="65">
        <f t="shared" si="234"/>
        <v>0</v>
      </c>
      <c r="BK47" s="65">
        <f t="shared" si="234"/>
        <v>0</v>
      </c>
      <c r="BL47" s="65">
        <f t="shared" si="234"/>
        <v>0</v>
      </c>
      <c r="BM47" s="65">
        <f t="shared" si="234"/>
        <v>0</v>
      </c>
      <c r="BN47" s="65">
        <f t="shared" si="234"/>
        <v>0</v>
      </c>
      <c r="BO47" s="65">
        <f t="shared" si="234"/>
        <v>0</v>
      </c>
      <c r="BP47" s="65">
        <f t="shared" si="234"/>
        <v>0</v>
      </c>
      <c r="BQ47" s="65">
        <f t="shared" si="234"/>
        <v>0</v>
      </c>
      <c r="BR47" s="65">
        <f t="shared" si="234"/>
        <v>0</v>
      </c>
      <c r="BS47" s="65">
        <f t="shared" si="234"/>
        <v>0</v>
      </c>
      <c r="BT47" s="65">
        <f t="shared" si="234"/>
        <v>0</v>
      </c>
      <c r="BU47" s="65">
        <f t="shared" si="234"/>
        <v>0</v>
      </c>
      <c r="BV47" s="65">
        <f t="shared" si="234"/>
        <v>0</v>
      </c>
      <c r="BW47" s="65">
        <f t="shared" si="234"/>
        <v>0</v>
      </c>
      <c r="BX47" s="65">
        <f t="shared" si="234"/>
        <v>0</v>
      </c>
      <c r="BY47" s="65">
        <f t="shared" si="234"/>
        <v>0</v>
      </c>
      <c r="BZ47" s="65">
        <f t="shared" si="234"/>
        <v>0</v>
      </c>
      <c r="CA47" s="65">
        <f t="shared" si="234"/>
        <v>0</v>
      </c>
      <c r="CB47" s="65">
        <f t="shared" ref="CB47:CP47" si="235">+CB46*$G47+CB44</f>
        <v>0</v>
      </c>
      <c r="CC47" s="65">
        <f t="shared" si="235"/>
        <v>0</v>
      </c>
      <c r="CD47" s="65">
        <f t="shared" si="235"/>
        <v>0</v>
      </c>
      <c r="CE47" s="65">
        <f t="shared" si="235"/>
        <v>0</v>
      </c>
      <c r="CF47" s="65">
        <f t="shared" si="235"/>
        <v>0</v>
      </c>
      <c r="CG47" s="65">
        <f t="shared" si="235"/>
        <v>0</v>
      </c>
      <c r="CH47" s="65">
        <f t="shared" si="235"/>
        <v>0</v>
      </c>
      <c r="CI47" s="65">
        <f t="shared" si="235"/>
        <v>0</v>
      </c>
      <c r="CJ47" s="65">
        <f t="shared" si="235"/>
        <v>0</v>
      </c>
      <c r="CK47" s="65">
        <f t="shared" si="235"/>
        <v>0</v>
      </c>
      <c r="CL47" s="65">
        <f t="shared" si="235"/>
        <v>0</v>
      </c>
      <c r="CM47" s="65">
        <f t="shared" si="235"/>
        <v>0</v>
      </c>
      <c r="CN47" s="65">
        <f t="shared" si="235"/>
        <v>0</v>
      </c>
      <c r="CO47" s="65">
        <f t="shared" si="235"/>
        <v>0</v>
      </c>
      <c r="CP47" s="65">
        <f t="shared" si="235"/>
        <v>0</v>
      </c>
    </row>
    <row r="52" spans="2:94" ht="15" thickBot="1" x14ac:dyDescent="0.25"/>
    <row r="53" spans="2:94" ht="48.6" customHeight="1" thickBot="1" x14ac:dyDescent="0.25">
      <c r="B53" s="153" t="s">
        <v>5</v>
      </c>
      <c r="C53" s="154"/>
      <c r="D53" s="11"/>
      <c r="E53" s="11"/>
      <c r="F53" s="11"/>
      <c r="G53" s="11"/>
      <c r="H53" s="11"/>
      <c r="I53" s="11"/>
      <c r="J53" s="11"/>
      <c r="K53" s="11"/>
    </row>
    <row r="54" spans="2:94" ht="129.75" thickBot="1" x14ac:dyDescent="0.25">
      <c r="B54" s="12" t="s">
        <v>6</v>
      </c>
      <c r="C54" s="13" t="s">
        <v>7</v>
      </c>
      <c r="D54" s="14" t="s">
        <v>8</v>
      </c>
      <c r="E54" s="14" t="s">
        <v>9</v>
      </c>
      <c r="F54" s="14" t="s">
        <v>10</v>
      </c>
      <c r="G54" s="14" t="s">
        <v>11</v>
      </c>
      <c r="H54" s="15" t="s">
        <v>12</v>
      </c>
      <c r="I54" s="16" t="s">
        <v>13</v>
      </c>
      <c r="J54" s="17" t="s">
        <v>14</v>
      </c>
      <c r="K54" s="17" t="s">
        <v>15</v>
      </c>
      <c r="L54" s="17" t="s">
        <v>16</v>
      </c>
      <c r="M54" s="17" t="s">
        <v>17</v>
      </c>
      <c r="N54" s="17" t="s">
        <v>18</v>
      </c>
      <c r="O54" s="17" t="s">
        <v>19</v>
      </c>
      <c r="P54" s="17" t="s">
        <v>20</v>
      </c>
      <c r="Q54" s="17" t="s">
        <v>21</v>
      </c>
      <c r="R54" s="17" t="s">
        <v>22</v>
      </c>
      <c r="S54" s="17" t="s">
        <v>23</v>
      </c>
      <c r="T54" s="17" t="s">
        <v>24</v>
      </c>
      <c r="U54" s="17" t="s">
        <v>25</v>
      </c>
      <c r="V54" s="17" t="s">
        <v>26</v>
      </c>
      <c r="W54" s="17" t="s">
        <v>27</v>
      </c>
      <c r="X54" s="17" t="s">
        <v>28</v>
      </c>
      <c r="Y54" s="17" t="s">
        <v>29</v>
      </c>
      <c r="Z54" s="17" t="s">
        <v>30</v>
      </c>
      <c r="AA54" s="17" t="s">
        <v>31</v>
      </c>
      <c r="AB54" s="17" t="s">
        <v>32</v>
      </c>
      <c r="AC54" s="17" t="s">
        <v>33</v>
      </c>
      <c r="AD54" s="17" t="s">
        <v>34</v>
      </c>
      <c r="AE54" s="17" t="s">
        <v>35</v>
      </c>
      <c r="AF54" s="17" t="s">
        <v>36</v>
      </c>
      <c r="AG54" s="17" t="s">
        <v>37</v>
      </c>
      <c r="AH54" s="17" t="s">
        <v>38</v>
      </c>
      <c r="AI54" s="17" t="s">
        <v>39</v>
      </c>
      <c r="AJ54" s="17" t="s">
        <v>40</v>
      </c>
      <c r="AK54" s="17" t="s">
        <v>41</v>
      </c>
      <c r="AL54" s="17" t="s">
        <v>42</v>
      </c>
      <c r="AM54" s="17" t="s">
        <v>43</v>
      </c>
      <c r="AN54" s="17" t="s">
        <v>44</v>
      </c>
      <c r="AO54" s="17" t="s">
        <v>45</v>
      </c>
      <c r="AP54" s="17" t="s">
        <v>46</v>
      </c>
      <c r="AQ54" s="17" t="s">
        <v>47</v>
      </c>
      <c r="AR54" s="17" t="s">
        <v>48</v>
      </c>
      <c r="AS54" s="17" t="s">
        <v>49</v>
      </c>
      <c r="AT54" s="17" t="s">
        <v>50</v>
      </c>
      <c r="AU54" s="17" t="s">
        <v>51</v>
      </c>
      <c r="AV54" s="17" t="s">
        <v>52</v>
      </c>
      <c r="AW54" s="17" t="s">
        <v>53</v>
      </c>
      <c r="AX54" s="17" t="s">
        <v>54</v>
      </c>
      <c r="AY54" s="17" t="s">
        <v>55</v>
      </c>
      <c r="AZ54" s="17" t="s">
        <v>56</v>
      </c>
      <c r="BA54" s="17" t="s">
        <v>57</v>
      </c>
      <c r="BB54" s="17" t="s">
        <v>58</v>
      </c>
      <c r="BC54" s="17" t="s">
        <v>59</v>
      </c>
      <c r="BD54" s="17" t="s">
        <v>60</v>
      </c>
      <c r="BE54" s="17" t="s">
        <v>61</v>
      </c>
      <c r="BF54" s="17" t="s">
        <v>62</v>
      </c>
      <c r="BG54" s="17" t="s">
        <v>63</v>
      </c>
      <c r="BH54" s="17" t="s">
        <v>64</v>
      </c>
      <c r="BI54" s="17" t="s">
        <v>65</v>
      </c>
      <c r="BJ54" s="17" t="s">
        <v>66</v>
      </c>
      <c r="BK54" s="17" t="s">
        <v>67</v>
      </c>
      <c r="BL54" s="17" t="s">
        <v>68</v>
      </c>
      <c r="BM54" s="17" t="s">
        <v>69</v>
      </c>
      <c r="BN54" s="17" t="s">
        <v>70</v>
      </c>
      <c r="BO54" s="17" t="s">
        <v>71</v>
      </c>
      <c r="BP54" s="17" t="s">
        <v>72</v>
      </c>
      <c r="BQ54" s="17" t="s">
        <v>73</v>
      </c>
      <c r="BR54" s="17" t="s">
        <v>74</v>
      </c>
      <c r="BS54" s="17" t="s">
        <v>75</v>
      </c>
      <c r="BT54" s="17" t="s">
        <v>76</v>
      </c>
      <c r="BU54" s="17" t="s">
        <v>77</v>
      </c>
      <c r="BV54" s="17" t="s">
        <v>78</v>
      </c>
      <c r="BW54" s="17" t="s">
        <v>79</v>
      </c>
      <c r="BX54" s="17" t="s">
        <v>80</v>
      </c>
      <c r="BY54" s="17" t="s">
        <v>81</v>
      </c>
      <c r="BZ54" s="17" t="s">
        <v>82</v>
      </c>
      <c r="CA54" s="17" t="s">
        <v>83</v>
      </c>
      <c r="CB54" s="17" t="s">
        <v>84</v>
      </c>
      <c r="CC54" s="17" t="s">
        <v>85</v>
      </c>
      <c r="CD54" s="17" t="s">
        <v>86</v>
      </c>
      <c r="CE54" s="17" t="s">
        <v>87</v>
      </c>
      <c r="CF54" s="17" t="s">
        <v>88</v>
      </c>
      <c r="CG54" s="17" t="s">
        <v>89</v>
      </c>
      <c r="CH54" s="17" t="s">
        <v>90</v>
      </c>
      <c r="CI54" s="17" t="s">
        <v>91</v>
      </c>
      <c r="CJ54" s="17" t="s">
        <v>92</v>
      </c>
      <c r="CK54" s="17" t="s">
        <v>93</v>
      </c>
      <c r="CL54" s="17" t="s">
        <v>94</v>
      </c>
      <c r="CM54" s="17" t="s">
        <v>95</v>
      </c>
      <c r="CN54" s="17" t="s">
        <v>96</v>
      </c>
      <c r="CO54" s="17" t="s">
        <v>97</v>
      </c>
      <c r="CP54" s="18" t="s">
        <v>98</v>
      </c>
    </row>
    <row r="55" spans="2:94" ht="18.75" thickBot="1" x14ac:dyDescent="0.25">
      <c r="B55" s="155" t="s">
        <v>99</v>
      </c>
      <c r="C55" s="19" t="s">
        <v>144</v>
      </c>
      <c r="D55" s="152" t="s">
        <v>145</v>
      </c>
      <c r="E55" s="19" t="s">
        <v>100</v>
      </c>
      <c r="F55" s="20"/>
      <c r="G55" s="21">
        <v>29</v>
      </c>
      <c r="H55" s="22" t="s">
        <v>101</v>
      </c>
      <c r="I55" s="23"/>
      <c r="J55" s="24"/>
      <c r="K55" s="24"/>
      <c r="L55" s="24"/>
      <c r="M55" s="24"/>
      <c r="N55" s="25"/>
      <c r="O55" s="25"/>
      <c r="P55" s="25"/>
      <c r="Q55" s="25"/>
      <c r="R55" s="80">
        <f t="shared" ref="R55:V55" si="236">191072/5</f>
        <v>38214.400000000001</v>
      </c>
      <c r="S55" s="80">
        <f t="shared" si="236"/>
        <v>38214.400000000001</v>
      </c>
      <c r="T55" s="80">
        <f t="shared" si="236"/>
        <v>38214.400000000001</v>
      </c>
      <c r="U55" s="80">
        <f t="shared" si="236"/>
        <v>38214.400000000001</v>
      </c>
      <c r="V55" s="80">
        <f t="shared" si="236"/>
        <v>38214.400000000001</v>
      </c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7"/>
    </row>
    <row r="56" spans="2:94" ht="15.75" thickBot="1" x14ac:dyDescent="0.25">
      <c r="B56" s="156"/>
      <c r="C56" s="19" t="s">
        <v>144</v>
      </c>
      <c r="D56" s="152" t="s">
        <v>145</v>
      </c>
      <c r="E56" s="28" t="s">
        <v>102</v>
      </c>
      <c r="F56" s="29"/>
      <c r="G56" s="29"/>
      <c r="H56" s="30" t="s">
        <v>103</v>
      </c>
      <c r="I56" s="31"/>
      <c r="J56" s="32"/>
      <c r="K56" s="32"/>
      <c r="L56" s="32"/>
      <c r="M56" s="32"/>
      <c r="N56" s="33"/>
      <c r="O56" s="33"/>
      <c r="P56" s="33"/>
      <c r="Q56" s="33"/>
      <c r="R56" s="33"/>
      <c r="S56" s="33"/>
      <c r="T56" s="33"/>
      <c r="U56" s="33"/>
      <c r="V56" s="33"/>
      <c r="W56" s="77">
        <v>900</v>
      </c>
      <c r="X56" s="77">
        <v>900</v>
      </c>
      <c r="Y56" s="77">
        <v>900</v>
      </c>
      <c r="Z56" s="77">
        <v>900</v>
      </c>
      <c r="AA56" s="77">
        <v>900</v>
      </c>
      <c r="AB56" s="77">
        <v>900</v>
      </c>
      <c r="AC56" s="77">
        <v>900</v>
      </c>
      <c r="AD56" s="77">
        <v>900</v>
      </c>
      <c r="AE56" s="77">
        <v>900</v>
      </c>
      <c r="AF56" s="77">
        <v>900</v>
      </c>
      <c r="AG56" s="77">
        <v>900</v>
      </c>
      <c r="AH56" s="77">
        <v>900</v>
      </c>
      <c r="AI56" s="77">
        <v>900</v>
      </c>
      <c r="AJ56" s="77">
        <v>900</v>
      </c>
      <c r="AK56" s="77">
        <v>900</v>
      </c>
      <c r="AL56" s="77">
        <v>900</v>
      </c>
      <c r="AM56" s="33">
        <v>900</v>
      </c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4"/>
    </row>
    <row r="57" spans="2:94" ht="15.75" thickBot="1" x14ac:dyDescent="0.25">
      <c r="B57" s="156"/>
      <c r="C57" s="19" t="s">
        <v>144</v>
      </c>
      <c r="D57" s="152" t="s">
        <v>145</v>
      </c>
      <c r="E57" s="28" t="s">
        <v>104</v>
      </c>
      <c r="F57" s="29"/>
      <c r="G57" s="29"/>
      <c r="H57" s="30" t="s">
        <v>103</v>
      </c>
      <c r="I57" s="31"/>
      <c r="J57" s="32"/>
      <c r="K57" s="32"/>
      <c r="L57" s="32"/>
      <c r="M57" s="32"/>
      <c r="N57" s="35">
        <f>+N71</f>
        <v>0</v>
      </c>
      <c r="O57" s="35">
        <f t="shared" ref="O57:AX57" si="237">+O71</f>
        <v>0</v>
      </c>
      <c r="P57" s="35">
        <f t="shared" si="237"/>
        <v>0</v>
      </c>
      <c r="Q57" s="35">
        <f t="shared" si="237"/>
        <v>0</v>
      </c>
      <c r="R57" s="35">
        <f t="shared" si="237"/>
        <v>2489.4704993103451</v>
      </c>
      <c r="S57" s="35">
        <f t="shared" si="237"/>
        <v>4937.8275751724141</v>
      </c>
      <c r="T57" s="35">
        <f t="shared" si="237"/>
        <v>7345.0712275862061</v>
      </c>
      <c r="U57" s="35">
        <f t="shared" si="237"/>
        <v>9711.2014565517238</v>
      </c>
      <c r="V57" s="35">
        <f t="shared" si="237"/>
        <v>12036.218262068964</v>
      </c>
      <c r="W57" s="35">
        <f t="shared" si="237"/>
        <v>11830.651144827585</v>
      </c>
      <c r="X57" s="35">
        <f t="shared" si="237"/>
        <v>11625.084027586207</v>
      </c>
      <c r="Y57" s="35">
        <f t="shared" si="237"/>
        <v>11419.516910344828</v>
      </c>
      <c r="Z57" s="35">
        <f t="shared" si="237"/>
        <v>11213.949793103449</v>
      </c>
      <c r="AA57" s="35">
        <f t="shared" si="237"/>
        <v>11008.382675862069</v>
      </c>
      <c r="AB57" s="35">
        <f t="shared" si="237"/>
        <v>10802.81555862069</v>
      </c>
      <c r="AC57" s="35">
        <f t="shared" si="237"/>
        <v>10597.24844137931</v>
      </c>
      <c r="AD57" s="35">
        <f t="shared" si="237"/>
        <v>10391.681324137931</v>
      </c>
      <c r="AE57" s="35">
        <f t="shared" si="237"/>
        <v>10186.114206896553</v>
      </c>
      <c r="AF57" s="35">
        <f t="shared" si="237"/>
        <v>9980.5470896551742</v>
      </c>
      <c r="AG57" s="35">
        <f t="shared" si="237"/>
        <v>9774.9799724137956</v>
      </c>
      <c r="AH57" s="35">
        <f t="shared" si="237"/>
        <v>9569.4128551724152</v>
      </c>
      <c r="AI57" s="35">
        <f t="shared" si="237"/>
        <v>9363.8457379310366</v>
      </c>
      <c r="AJ57" s="35">
        <f t="shared" si="237"/>
        <v>9158.2786206896581</v>
      </c>
      <c r="AK57" s="35">
        <f t="shared" si="237"/>
        <v>8952.7115034482777</v>
      </c>
      <c r="AL57" s="35">
        <f t="shared" si="237"/>
        <v>8747.1443862068991</v>
      </c>
      <c r="AM57" s="35">
        <f t="shared" si="237"/>
        <v>8541.5772689655205</v>
      </c>
      <c r="AN57" s="35">
        <f t="shared" si="237"/>
        <v>8336.0101517241401</v>
      </c>
      <c r="AO57" s="35">
        <f t="shared" si="237"/>
        <v>8130.4430344827615</v>
      </c>
      <c r="AP57" s="35">
        <f t="shared" si="237"/>
        <v>7924.875917241382</v>
      </c>
      <c r="AQ57" s="35">
        <f t="shared" si="237"/>
        <v>7719.3088000000034</v>
      </c>
      <c r="AR57" s="35">
        <f t="shared" si="237"/>
        <v>7513.7416827586239</v>
      </c>
      <c r="AS57" s="35">
        <f t="shared" si="237"/>
        <v>7308.1745655172444</v>
      </c>
      <c r="AT57" s="35">
        <f t="shared" si="237"/>
        <v>7102.607448275865</v>
      </c>
      <c r="AU57" s="35">
        <f t="shared" si="237"/>
        <v>6897.0403310344864</v>
      </c>
      <c r="AV57" s="35">
        <f t="shared" si="237"/>
        <v>6691.4732137931069</v>
      </c>
      <c r="AW57" s="35">
        <f t="shared" si="237"/>
        <v>1.3301032595336437E-10</v>
      </c>
      <c r="AX57" s="35">
        <f t="shared" si="237"/>
        <v>0</v>
      </c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</row>
    <row r="58" spans="2:94" ht="18.75" thickBot="1" x14ac:dyDescent="0.3">
      <c r="B58" s="156"/>
      <c r="C58" s="19" t="s">
        <v>144</v>
      </c>
      <c r="D58" s="152" t="s">
        <v>145</v>
      </c>
      <c r="E58" s="28" t="s">
        <v>105</v>
      </c>
      <c r="F58" s="36">
        <v>3.5000000000000003E-2</v>
      </c>
      <c r="G58" s="29"/>
      <c r="H58" s="30" t="s">
        <v>103</v>
      </c>
      <c r="I58" s="31"/>
      <c r="J58" s="32"/>
      <c r="K58" s="32"/>
      <c r="L58" s="32"/>
      <c r="M58" s="32"/>
      <c r="N58" s="37">
        <f>+$F58</f>
        <v>3.5000000000000003E-2</v>
      </c>
      <c r="O58" s="38">
        <f>N58</f>
        <v>3.5000000000000003E-2</v>
      </c>
      <c r="P58" s="38">
        <f t="shared" ref="P58" si="238">O58</f>
        <v>3.5000000000000003E-2</v>
      </c>
      <c r="Q58" s="38">
        <f t="shared" ref="Q58" si="239">P58</f>
        <v>3.5000000000000003E-2</v>
      </c>
      <c r="R58" s="38">
        <f t="shared" ref="R58" si="240">Q58</f>
        <v>3.5000000000000003E-2</v>
      </c>
      <c r="S58" s="38">
        <f t="shared" ref="S58" si="241">R58</f>
        <v>3.5000000000000003E-2</v>
      </c>
      <c r="T58" s="38">
        <f t="shared" ref="T58" si="242">S58</f>
        <v>3.5000000000000003E-2</v>
      </c>
      <c r="U58" s="38">
        <f t="shared" ref="U58" si="243">T58</f>
        <v>3.5000000000000003E-2</v>
      </c>
      <c r="V58" s="38">
        <f t="shared" ref="V58" si="244">U58</f>
        <v>3.5000000000000003E-2</v>
      </c>
      <c r="W58" s="38">
        <f t="shared" ref="W58" si="245">V58</f>
        <v>3.5000000000000003E-2</v>
      </c>
      <c r="X58" s="38">
        <f t="shared" ref="X58" si="246">W58</f>
        <v>3.5000000000000003E-2</v>
      </c>
      <c r="Y58" s="38">
        <f t="shared" ref="Y58" si="247">X58</f>
        <v>3.5000000000000003E-2</v>
      </c>
      <c r="Z58" s="38">
        <f t="shared" ref="Z58" si="248">Y58</f>
        <v>3.5000000000000003E-2</v>
      </c>
      <c r="AA58" s="38">
        <f t="shared" ref="AA58" si="249">Z58</f>
        <v>3.5000000000000003E-2</v>
      </c>
      <c r="AB58" s="38">
        <f t="shared" ref="AB58" si="250">AA58</f>
        <v>3.5000000000000003E-2</v>
      </c>
      <c r="AC58" s="38">
        <f t="shared" ref="AC58" si="251">AB58</f>
        <v>3.5000000000000003E-2</v>
      </c>
      <c r="AD58" s="38">
        <f t="shared" ref="AD58" si="252">AC58</f>
        <v>3.5000000000000003E-2</v>
      </c>
      <c r="AE58" s="38">
        <f t="shared" ref="AE58" si="253">AD58</f>
        <v>3.5000000000000003E-2</v>
      </c>
      <c r="AF58" s="38">
        <f t="shared" ref="AF58" si="254">AE58</f>
        <v>3.5000000000000003E-2</v>
      </c>
      <c r="AG58" s="38">
        <f t="shared" ref="AG58" si="255">AF58</f>
        <v>3.5000000000000003E-2</v>
      </c>
      <c r="AH58" s="38">
        <f t="shared" ref="AH58" si="256">AG58</f>
        <v>3.5000000000000003E-2</v>
      </c>
      <c r="AI58" s="38">
        <f t="shared" ref="AI58" si="257">AH58</f>
        <v>3.5000000000000003E-2</v>
      </c>
      <c r="AJ58" s="38">
        <f t="shared" ref="AJ58" si="258">AI58</f>
        <v>3.5000000000000003E-2</v>
      </c>
      <c r="AK58" s="38">
        <f t="shared" ref="AK58" si="259">AJ58</f>
        <v>3.5000000000000003E-2</v>
      </c>
      <c r="AL58" s="38">
        <f t="shared" ref="AL58" si="260">AK58</f>
        <v>3.5000000000000003E-2</v>
      </c>
      <c r="AM58" s="38">
        <f t="shared" ref="AM58" si="261">AL58</f>
        <v>3.5000000000000003E-2</v>
      </c>
      <c r="AN58" s="38">
        <f t="shared" ref="AN58" si="262">AM58</f>
        <v>3.5000000000000003E-2</v>
      </c>
      <c r="AO58" s="38">
        <f t="shared" ref="AO58" si="263">AN58</f>
        <v>3.5000000000000003E-2</v>
      </c>
      <c r="AP58" s="38">
        <f t="shared" ref="AP58" si="264">AO58</f>
        <v>3.5000000000000003E-2</v>
      </c>
      <c r="AQ58" s="38">
        <f t="shared" ref="AQ58" si="265">AP58</f>
        <v>3.5000000000000003E-2</v>
      </c>
      <c r="AR58" s="38">
        <f t="shared" ref="AR58" si="266">AQ58</f>
        <v>3.5000000000000003E-2</v>
      </c>
      <c r="AS58" s="37">
        <v>0.03</v>
      </c>
      <c r="AT58" s="38">
        <f>+AS58</f>
        <v>0.03</v>
      </c>
      <c r="AU58" s="38">
        <f t="shared" ref="AU58" si="267">+AT58</f>
        <v>0.03</v>
      </c>
      <c r="AV58" s="38">
        <f t="shared" ref="AV58" si="268">+AU58</f>
        <v>0.03</v>
      </c>
      <c r="AW58" s="38">
        <f t="shared" ref="AW58" si="269">+AV58</f>
        <v>0.03</v>
      </c>
      <c r="AX58" s="38">
        <f t="shared" ref="AX58" si="270">+AW58</f>
        <v>0.03</v>
      </c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7"/>
      <c r="CM58" s="38"/>
      <c r="CN58" s="38"/>
      <c r="CO58" s="38"/>
      <c r="CP58" s="38"/>
    </row>
    <row r="59" spans="2:94" ht="15.75" thickBot="1" x14ac:dyDescent="0.25">
      <c r="B59" s="156"/>
      <c r="C59" s="19" t="s">
        <v>144</v>
      </c>
      <c r="D59" s="152" t="s">
        <v>145</v>
      </c>
      <c r="E59" s="28" t="s">
        <v>106</v>
      </c>
      <c r="F59" s="29"/>
      <c r="G59" s="29"/>
      <c r="H59" s="30" t="s">
        <v>103</v>
      </c>
      <c r="I59" s="31"/>
      <c r="J59" s="32"/>
      <c r="K59" s="32"/>
      <c r="L59" s="32"/>
      <c r="M59" s="32"/>
      <c r="N59" s="39">
        <f>1/(1+N58)</f>
        <v>0.96618357487922713</v>
      </c>
      <c r="O59" s="39">
        <f>1/(1+O58)*N59</f>
        <v>0.93351070036640305</v>
      </c>
      <c r="P59" s="39">
        <f t="shared" ref="P59" si="271">1/(1+P58)*O59</f>
        <v>0.90194270566802237</v>
      </c>
      <c r="Q59" s="39">
        <f t="shared" ref="Q59" si="272">1/(1+Q58)*P59</f>
        <v>0.87144222769857238</v>
      </c>
      <c r="R59" s="39">
        <f t="shared" ref="R59" si="273">1/(1+R58)*Q59</f>
        <v>0.84197316685852408</v>
      </c>
      <c r="S59" s="39">
        <f t="shared" ref="S59" si="274">1/(1+S58)*R59</f>
        <v>0.81350064430775282</v>
      </c>
      <c r="T59" s="39">
        <f t="shared" ref="T59" si="275">1/(1+T58)*S59</f>
        <v>0.78599096068381924</v>
      </c>
      <c r="U59" s="39">
        <f t="shared" ref="U59" si="276">1/(1+U58)*T59</f>
        <v>0.75941155621625056</v>
      </c>
      <c r="V59" s="39">
        <f t="shared" ref="V59" si="277">1/(1+V58)*U59</f>
        <v>0.73373097218961414</v>
      </c>
      <c r="W59" s="39">
        <f t="shared" ref="W59" si="278">1/(1+W58)*V59</f>
        <v>0.70891881370977217</v>
      </c>
      <c r="X59" s="39">
        <f t="shared" ref="X59" si="279">1/(1+X58)*W59</f>
        <v>0.68494571372924851</v>
      </c>
      <c r="Y59" s="39">
        <f t="shared" ref="Y59" si="280">1/(1+Y58)*X59</f>
        <v>0.66178329828912907</v>
      </c>
      <c r="Z59" s="39">
        <f t="shared" ref="Z59" si="281">1/(1+Z58)*Y59</f>
        <v>0.63940415293635666</v>
      </c>
      <c r="AA59" s="39">
        <f t="shared" ref="AA59" si="282">1/(1+AA58)*Z59</f>
        <v>0.61778179027667313</v>
      </c>
      <c r="AB59" s="39">
        <f t="shared" ref="AB59" si="283">1/(1+AB58)*AA59</f>
        <v>0.59689061862480497</v>
      </c>
      <c r="AC59" s="39">
        <f t="shared" ref="AC59" si="284">1/(1+AC58)*AB59</f>
        <v>0.57670591171478747</v>
      </c>
      <c r="AD59" s="39">
        <f t="shared" ref="AD59" si="285">1/(1+AD58)*AC59</f>
        <v>0.55720377943457733</v>
      </c>
      <c r="AE59" s="39">
        <f t="shared" ref="AE59" si="286">1/(1+AE58)*AD59</f>
        <v>0.53836113955031628</v>
      </c>
      <c r="AF59" s="39">
        <f t="shared" ref="AF59" si="287">1/(1+AF58)*AE59</f>
        <v>0.520155690386779</v>
      </c>
      <c r="AG59" s="39">
        <f t="shared" ref="AG59" si="288">1/(1+AG58)*AF59</f>
        <v>0.50256588443167061</v>
      </c>
      <c r="AH59" s="39">
        <f t="shared" ref="AH59" si="289">1/(1+AH58)*AG59</f>
        <v>0.48557090283253201</v>
      </c>
      <c r="AI59" s="39">
        <f t="shared" ref="AI59" si="290">1/(1+AI58)*AH59</f>
        <v>0.46915063075606961</v>
      </c>
      <c r="AJ59" s="39">
        <f t="shared" ref="AJ59" si="291">1/(1+AJ58)*AI59</f>
        <v>0.45328563358074364</v>
      </c>
      <c r="AK59" s="39">
        <f t="shared" ref="AK59" si="292">1/(1+AK58)*AJ59</f>
        <v>0.43795713389443836</v>
      </c>
      <c r="AL59" s="39">
        <f t="shared" ref="AL59" si="293">1/(1+AL58)*AK59</f>
        <v>0.42314698926998878</v>
      </c>
      <c r="AM59" s="39">
        <f t="shared" ref="AM59" si="294">1/(1+AM58)*AL59</f>
        <v>0.40883767079225974</v>
      </c>
      <c r="AN59" s="39">
        <f t="shared" ref="AN59" si="295">1/(1+AN58)*AM59</f>
        <v>0.39501224231136212</v>
      </c>
      <c r="AO59" s="39">
        <f t="shared" ref="AO59" si="296">1/(1+AO58)*AN59</f>
        <v>0.38165434039745133</v>
      </c>
      <c r="AP59" s="39">
        <f t="shared" ref="AP59" si="297">1/(1+AP58)*AO59</f>
        <v>0.36874815497338298</v>
      </c>
      <c r="AQ59" s="39">
        <f t="shared" ref="AQ59" si="298">1/(1+AQ58)*AP59</f>
        <v>0.35627841060230242</v>
      </c>
      <c r="AR59" s="39">
        <f t="shared" ref="AR59" si="299">1/(1+AR58)*AQ59</f>
        <v>0.34423034840802169</v>
      </c>
      <c r="AS59" s="39">
        <f t="shared" ref="AS59" si="300">1/(1+AS58)*AR59</f>
        <v>0.33420422175536085</v>
      </c>
      <c r="AT59" s="39">
        <f t="shared" ref="AT59" si="301">1/(1+AT58)*AS59</f>
        <v>0.32447011820908822</v>
      </c>
      <c r="AU59" s="39">
        <f t="shared" ref="AU59" si="302">1/(1+AU58)*AT59</f>
        <v>0.31501953224183321</v>
      </c>
      <c r="AV59" s="39">
        <f t="shared" ref="AV59" si="303">1/(1+AV58)*AU59</f>
        <v>0.30584420606003226</v>
      </c>
      <c r="AW59" s="39">
        <f t="shared" ref="AW59" si="304">1/(1+AW58)*AV59</f>
        <v>0.29693612238838085</v>
      </c>
      <c r="AX59" s="39">
        <f t="shared" ref="AX59" si="305">1/(1+AX58)*AW59</f>
        <v>0.28828749746444743</v>
      </c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</row>
    <row r="60" spans="2:94" ht="15.75" thickBot="1" x14ac:dyDescent="0.25">
      <c r="B60" s="156"/>
      <c r="C60" s="19" t="s">
        <v>144</v>
      </c>
      <c r="D60" s="152" t="s">
        <v>145</v>
      </c>
      <c r="E60" s="28" t="s">
        <v>107</v>
      </c>
      <c r="F60" s="28" t="s">
        <v>108</v>
      </c>
      <c r="G60" s="28"/>
      <c r="H60" s="28" t="s">
        <v>109</v>
      </c>
      <c r="I60" s="31"/>
      <c r="J60" s="32"/>
      <c r="K60" s="32"/>
      <c r="L60" s="32"/>
      <c r="M60" s="32"/>
      <c r="N60" s="33"/>
      <c r="O60" s="33"/>
      <c r="P60" s="33"/>
      <c r="Q60" s="33"/>
      <c r="R60" s="78">
        <f t="shared" ref="R60:V60" si="306">11343/5</f>
        <v>2268.6</v>
      </c>
      <c r="S60" s="78">
        <f t="shared" si="306"/>
        <v>2268.6</v>
      </c>
      <c r="T60" s="78">
        <f t="shared" si="306"/>
        <v>2268.6</v>
      </c>
      <c r="U60" s="78">
        <f t="shared" si="306"/>
        <v>2268.6</v>
      </c>
      <c r="V60" s="78">
        <f t="shared" si="306"/>
        <v>2268.6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4"/>
    </row>
    <row r="61" spans="2:94" ht="15.75" thickBot="1" x14ac:dyDescent="0.25">
      <c r="B61" s="156"/>
      <c r="C61" s="19" t="s">
        <v>144</v>
      </c>
      <c r="D61" s="152" t="s">
        <v>145</v>
      </c>
      <c r="E61" s="30" t="s">
        <v>107</v>
      </c>
      <c r="F61" s="28" t="s">
        <v>110</v>
      </c>
      <c r="G61" s="28"/>
      <c r="H61" s="40" t="s">
        <v>109</v>
      </c>
      <c r="I61" s="41"/>
      <c r="J61" s="32"/>
      <c r="K61" s="32"/>
      <c r="L61" s="32"/>
      <c r="M61" s="32"/>
      <c r="N61" s="33"/>
      <c r="O61" s="33"/>
      <c r="P61" s="33"/>
      <c r="Q61" s="33"/>
      <c r="R61" s="33"/>
      <c r="S61" s="68"/>
      <c r="T61" s="68"/>
      <c r="U61" s="68"/>
      <c r="V61" s="68"/>
      <c r="W61" s="68"/>
      <c r="X61" s="68"/>
      <c r="Y61" s="68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4"/>
    </row>
    <row r="62" spans="2:94" s="42" customFormat="1" ht="29.25" thickBot="1" x14ac:dyDescent="0.25">
      <c r="B62" s="156"/>
      <c r="C62" s="19" t="s">
        <v>144</v>
      </c>
      <c r="D62" s="152" t="s">
        <v>145</v>
      </c>
      <c r="E62" s="44" t="s">
        <v>111</v>
      </c>
      <c r="F62" s="43"/>
      <c r="G62" s="43"/>
      <c r="H62" s="43" t="s">
        <v>101</v>
      </c>
      <c r="I62" s="45"/>
      <c r="J62" s="46"/>
      <c r="K62" s="46"/>
      <c r="L62" s="46"/>
      <c r="M62" s="46"/>
      <c r="N62" s="47" t="str">
        <f t="shared" ref="N62:BY62" si="307">IF((N56+N57)*N59&lt;&gt;0,(N56+N57)*N59,"")</f>
        <v/>
      </c>
      <c r="O62" s="47" t="str">
        <f t="shared" si="307"/>
        <v/>
      </c>
      <c r="P62" s="47" t="str">
        <f t="shared" si="307"/>
        <v/>
      </c>
      <c r="Q62" s="47" t="str">
        <f t="shared" si="307"/>
        <v/>
      </c>
      <c r="R62" s="47">
        <f t="shared" si="307"/>
        <v>2096.0673601052026</v>
      </c>
      <c r="S62" s="47">
        <f t="shared" si="307"/>
        <v>4016.9259138833477</v>
      </c>
      <c r="T62" s="47">
        <f t="shared" si="307"/>
        <v>5773.1595904615615</v>
      </c>
      <c r="U62" s="47">
        <f t="shared" si="307"/>
        <v>7374.7986108494633</v>
      </c>
      <c r="V62" s="47">
        <f t="shared" si="307"/>
        <v>8831.3461269142481</v>
      </c>
      <c r="W62" s="47">
        <f t="shared" si="307"/>
        <v>9024.9981073441249</v>
      </c>
      <c r="X62" s="47">
        <f t="shared" si="307"/>
        <v>8579.0026187938438</v>
      </c>
      <c r="Y62" s="47">
        <f t="shared" si="307"/>
        <v>8152.8505342567014</v>
      </c>
      <c r="Z62" s="47">
        <f t="shared" si="307"/>
        <v>7745.7098061728639</v>
      </c>
      <c r="AA62" s="47">
        <f t="shared" si="307"/>
        <v>7356.7819687937881</v>
      </c>
      <c r="AB62" s="47">
        <f t="shared" si="307"/>
        <v>6985.3008184370965</v>
      </c>
      <c r="AC62" s="47">
        <f t="shared" si="307"/>
        <v>6630.5311445970738</v>
      </c>
      <c r="AD62" s="47">
        <f t="shared" si="307"/>
        <v>6291.7675099804883</v>
      </c>
      <c r="AE62" s="47">
        <f t="shared" si="307"/>
        <v>5968.3330776097791</v>
      </c>
      <c r="AF62" s="47">
        <f t="shared" si="307"/>
        <v>5659.578483205446</v>
      </c>
      <c r="AG62" s="47">
        <f t="shared" si="307"/>
        <v>5364.8807511265095</v>
      </c>
      <c r="AH62" s="47">
        <f t="shared" si="307"/>
        <v>5083.6422522125868</v>
      </c>
      <c r="AI62" s="47">
        <f t="shared" si="307"/>
        <v>4815.2897019333423</v>
      </c>
      <c r="AJ62" s="47">
        <f t="shared" si="307"/>
        <v>4559.2731973109603</v>
      </c>
      <c r="AK62" s="47">
        <f t="shared" si="307"/>
        <v>4315.0652911389707</v>
      </c>
      <c r="AL62" s="47">
        <f t="shared" si="307"/>
        <v>4082.1601020763233</v>
      </c>
      <c r="AM62" s="47">
        <f t="shared" si="307"/>
        <v>3860.0724592490083</v>
      </c>
      <c r="AN62" s="47">
        <f t="shared" si="307"/>
        <v>3292.8260619628304</v>
      </c>
      <c r="AO62" s="47">
        <f t="shared" si="307"/>
        <v>3103.0188734645708</v>
      </c>
      <c r="AP62" s="47">
        <f t="shared" si="307"/>
        <v>2922.2833728757555</v>
      </c>
      <c r="AQ62" s="47">
        <f t="shared" si="307"/>
        <v>2750.2230702123675</v>
      </c>
      <c r="AR62" s="47">
        <f t="shared" si="307"/>
        <v>2586.4579173038765</v>
      </c>
      <c r="AS62" s="47">
        <f t="shared" si="307"/>
        <v>2442.422793121013</v>
      </c>
      <c r="AT62" s="47">
        <f t="shared" si="307"/>
        <v>2304.5838783348204</v>
      </c>
      <c r="AU62" s="47">
        <f t="shared" si="307"/>
        <v>2172.7024189355425</v>
      </c>
      <c r="AV62" s="47">
        <f t="shared" si="307"/>
        <v>2046.5483124445252</v>
      </c>
      <c r="AW62" s="47">
        <f t="shared" si="307"/>
        <v>3.9495570426206634E-11</v>
      </c>
      <c r="AX62" s="47" t="str">
        <f t="shared" si="307"/>
        <v/>
      </c>
      <c r="AY62" s="47" t="str">
        <f t="shared" si="307"/>
        <v/>
      </c>
      <c r="AZ62" s="47" t="str">
        <f t="shared" si="307"/>
        <v/>
      </c>
      <c r="BA62" s="47" t="str">
        <f t="shared" si="307"/>
        <v/>
      </c>
      <c r="BB62" s="47" t="str">
        <f t="shared" si="307"/>
        <v/>
      </c>
      <c r="BC62" s="47" t="str">
        <f t="shared" si="307"/>
        <v/>
      </c>
      <c r="BD62" s="47" t="str">
        <f t="shared" si="307"/>
        <v/>
      </c>
      <c r="BE62" s="47" t="str">
        <f t="shared" si="307"/>
        <v/>
      </c>
      <c r="BF62" s="47" t="str">
        <f t="shared" si="307"/>
        <v/>
      </c>
      <c r="BG62" s="47" t="str">
        <f t="shared" si="307"/>
        <v/>
      </c>
      <c r="BH62" s="47" t="str">
        <f t="shared" si="307"/>
        <v/>
      </c>
      <c r="BI62" s="47" t="str">
        <f t="shared" si="307"/>
        <v/>
      </c>
      <c r="BJ62" s="47" t="str">
        <f t="shared" si="307"/>
        <v/>
      </c>
      <c r="BK62" s="47" t="str">
        <f t="shared" si="307"/>
        <v/>
      </c>
      <c r="BL62" s="47" t="str">
        <f t="shared" si="307"/>
        <v/>
      </c>
      <c r="BM62" s="47" t="str">
        <f t="shared" si="307"/>
        <v/>
      </c>
      <c r="BN62" s="47" t="str">
        <f t="shared" si="307"/>
        <v/>
      </c>
      <c r="BO62" s="47" t="str">
        <f t="shared" si="307"/>
        <v/>
      </c>
      <c r="BP62" s="47" t="str">
        <f t="shared" si="307"/>
        <v/>
      </c>
      <c r="BQ62" s="47" t="str">
        <f t="shared" si="307"/>
        <v/>
      </c>
      <c r="BR62" s="47" t="str">
        <f t="shared" si="307"/>
        <v/>
      </c>
      <c r="BS62" s="47" t="str">
        <f t="shared" si="307"/>
        <v/>
      </c>
      <c r="BT62" s="47" t="str">
        <f t="shared" si="307"/>
        <v/>
      </c>
      <c r="BU62" s="47" t="str">
        <f t="shared" si="307"/>
        <v/>
      </c>
      <c r="BV62" s="47" t="str">
        <f t="shared" si="307"/>
        <v/>
      </c>
      <c r="BW62" s="47" t="str">
        <f t="shared" si="307"/>
        <v/>
      </c>
      <c r="BX62" s="47" t="str">
        <f t="shared" si="307"/>
        <v/>
      </c>
      <c r="BY62" s="47" t="str">
        <f t="shared" si="307"/>
        <v/>
      </c>
      <c r="BZ62" s="47" t="str">
        <f t="shared" ref="BZ62:CP62" si="308">IF((BZ56+BZ57)*BZ59&lt;&gt;0,(BZ56+BZ57)*BZ59,"")</f>
        <v/>
      </c>
      <c r="CA62" s="47" t="str">
        <f t="shared" si="308"/>
        <v/>
      </c>
      <c r="CB62" s="47" t="str">
        <f t="shared" si="308"/>
        <v/>
      </c>
      <c r="CC62" s="47" t="str">
        <f t="shared" si="308"/>
        <v/>
      </c>
      <c r="CD62" s="47" t="str">
        <f t="shared" si="308"/>
        <v/>
      </c>
      <c r="CE62" s="47" t="str">
        <f t="shared" si="308"/>
        <v/>
      </c>
      <c r="CF62" s="47" t="str">
        <f t="shared" si="308"/>
        <v/>
      </c>
      <c r="CG62" s="47" t="str">
        <f t="shared" si="308"/>
        <v/>
      </c>
      <c r="CH62" s="47" t="str">
        <f t="shared" si="308"/>
        <v/>
      </c>
      <c r="CI62" s="47" t="str">
        <f t="shared" si="308"/>
        <v/>
      </c>
      <c r="CJ62" s="47" t="str">
        <f t="shared" si="308"/>
        <v/>
      </c>
      <c r="CK62" s="47" t="str">
        <f t="shared" si="308"/>
        <v/>
      </c>
      <c r="CL62" s="47" t="str">
        <f t="shared" si="308"/>
        <v/>
      </c>
      <c r="CM62" s="47" t="str">
        <f t="shared" si="308"/>
        <v/>
      </c>
      <c r="CN62" s="47" t="str">
        <f t="shared" si="308"/>
        <v/>
      </c>
      <c r="CO62" s="47" t="str">
        <f t="shared" si="308"/>
        <v/>
      </c>
      <c r="CP62" s="48" t="str">
        <f t="shared" si="308"/>
        <v/>
      </c>
    </row>
    <row r="63" spans="2:94" s="42" customFormat="1" ht="15.75" thickBot="1" x14ac:dyDescent="0.25">
      <c r="B63" s="157"/>
      <c r="C63" s="19" t="s">
        <v>144</v>
      </c>
      <c r="D63" s="152" t="s">
        <v>145</v>
      </c>
      <c r="E63" s="44" t="s">
        <v>112</v>
      </c>
      <c r="F63" s="43"/>
      <c r="G63" s="43"/>
      <c r="H63" s="43" t="s">
        <v>101</v>
      </c>
      <c r="I63" s="158">
        <f>IF(SUM($N$62:$CP$62)&lt;&gt;0,SUM($N$62:$CP$62),"")</f>
        <v>156188.6021251081</v>
      </c>
      <c r="J63" s="159"/>
      <c r="K63" s="159"/>
      <c r="L63" s="159"/>
      <c r="M63" s="160"/>
    </row>
    <row r="64" spans="2:94" s="42" customFormat="1" ht="35.25" customHeight="1" x14ac:dyDescent="0.2">
      <c r="B64" s="49"/>
      <c r="C64" s="50"/>
      <c r="D64" s="50"/>
      <c r="E64" s="51"/>
      <c r="F64" s="50"/>
      <c r="G64" s="50"/>
      <c r="H64" s="50"/>
      <c r="I64" s="52"/>
      <c r="J64" s="53"/>
    </row>
    <row r="65" spans="2:94" ht="15" thickBot="1" x14ac:dyDescent="0.25"/>
    <row r="66" spans="2:94" ht="18" x14ac:dyDescent="0.25">
      <c r="F66" s="54" t="s">
        <v>113</v>
      </c>
      <c r="N66" s="17" t="s">
        <v>18</v>
      </c>
      <c r="O66" s="17" t="s">
        <v>19</v>
      </c>
      <c r="P66" s="17" t="s">
        <v>20</v>
      </c>
      <c r="Q66" s="17" t="s">
        <v>21</v>
      </c>
      <c r="R66" s="17" t="s">
        <v>22</v>
      </c>
      <c r="S66" s="17" t="s">
        <v>23</v>
      </c>
      <c r="T66" s="17" t="s">
        <v>24</v>
      </c>
      <c r="U66" s="17" t="s">
        <v>25</v>
      </c>
      <c r="V66" s="17" t="s">
        <v>26</v>
      </c>
      <c r="W66" s="17" t="s">
        <v>27</v>
      </c>
      <c r="X66" s="17" t="s">
        <v>28</v>
      </c>
      <c r="Y66" s="17" t="s">
        <v>29</v>
      </c>
      <c r="Z66" s="17" t="s">
        <v>30</v>
      </c>
      <c r="AA66" s="17" t="s">
        <v>31</v>
      </c>
      <c r="AB66" s="17" t="s">
        <v>32</v>
      </c>
      <c r="AC66" s="17" t="s">
        <v>33</v>
      </c>
      <c r="AD66" s="17" t="s">
        <v>34</v>
      </c>
      <c r="AE66" s="17" t="s">
        <v>35</v>
      </c>
      <c r="AF66" s="17" t="s">
        <v>36</v>
      </c>
      <c r="AG66" s="17" t="s">
        <v>37</v>
      </c>
      <c r="AH66" s="17" t="s">
        <v>38</v>
      </c>
      <c r="AI66" s="17" t="s">
        <v>39</v>
      </c>
      <c r="AJ66" s="17" t="s">
        <v>40</v>
      </c>
      <c r="AK66" s="17" t="s">
        <v>41</v>
      </c>
      <c r="AL66" s="17" t="s">
        <v>42</v>
      </c>
      <c r="AM66" s="17" t="s">
        <v>43</v>
      </c>
      <c r="AN66" s="17" t="s">
        <v>44</v>
      </c>
      <c r="AO66" s="17" t="s">
        <v>45</v>
      </c>
      <c r="AP66" s="17" t="s">
        <v>46</v>
      </c>
      <c r="AQ66" s="17" t="s">
        <v>47</v>
      </c>
      <c r="AR66" s="17" t="s">
        <v>48</v>
      </c>
      <c r="AS66" s="17" t="s">
        <v>49</v>
      </c>
      <c r="AT66" s="17" t="s">
        <v>50</v>
      </c>
      <c r="AU66" s="17" t="s">
        <v>51</v>
      </c>
      <c r="AV66" s="17" t="s">
        <v>52</v>
      </c>
      <c r="AW66" s="17" t="s">
        <v>53</v>
      </c>
      <c r="AX66" s="17" t="s">
        <v>54</v>
      </c>
      <c r="AY66" s="17" t="s">
        <v>55</v>
      </c>
      <c r="AZ66" s="17" t="s">
        <v>56</v>
      </c>
      <c r="BA66" s="17" t="s">
        <v>57</v>
      </c>
      <c r="BB66" s="17" t="s">
        <v>58</v>
      </c>
      <c r="BC66" s="17" t="s">
        <v>59</v>
      </c>
      <c r="BD66" s="17" t="s">
        <v>60</v>
      </c>
      <c r="BE66" s="17" t="s">
        <v>61</v>
      </c>
      <c r="BF66" s="17" t="s">
        <v>62</v>
      </c>
      <c r="BG66" s="17" t="s">
        <v>63</v>
      </c>
      <c r="BH66" s="17" t="s">
        <v>64</v>
      </c>
      <c r="BI66" s="17" t="s">
        <v>65</v>
      </c>
      <c r="BJ66" s="17" t="s">
        <v>66</v>
      </c>
      <c r="BK66" s="17" t="s">
        <v>67</v>
      </c>
      <c r="BL66" s="17" t="s">
        <v>68</v>
      </c>
      <c r="BM66" s="17" t="s">
        <v>69</v>
      </c>
      <c r="BN66" s="17" t="s">
        <v>70</v>
      </c>
      <c r="BO66" s="17" t="s">
        <v>71</v>
      </c>
      <c r="BP66" s="17" t="s">
        <v>72</v>
      </c>
      <c r="BQ66" s="17" t="s">
        <v>73</v>
      </c>
      <c r="BR66" s="17" t="s">
        <v>74</v>
      </c>
      <c r="BS66" s="17" t="s">
        <v>75</v>
      </c>
      <c r="BT66" s="17" t="s">
        <v>76</v>
      </c>
      <c r="BU66" s="17" t="s">
        <v>77</v>
      </c>
      <c r="BV66" s="17" t="s">
        <v>78</v>
      </c>
      <c r="BW66" s="17" t="s">
        <v>79</v>
      </c>
      <c r="BX66" s="17" t="s">
        <v>80</v>
      </c>
      <c r="BY66" s="17" t="s">
        <v>81</v>
      </c>
      <c r="BZ66" s="17" t="s">
        <v>82</v>
      </c>
      <c r="CA66" s="17" t="s">
        <v>83</v>
      </c>
      <c r="CB66" s="17" t="s">
        <v>84</v>
      </c>
      <c r="CC66" s="17" t="s">
        <v>85</v>
      </c>
      <c r="CD66" s="17" t="s">
        <v>86</v>
      </c>
      <c r="CE66" s="17" t="s">
        <v>87</v>
      </c>
      <c r="CF66" s="17" t="s">
        <v>88</v>
      </c>
      <c r="CG66" s="17" t="s">
        <v>89</v>
      </c>
      <c r="CH66" s="17" t="s">
        <v>90</v>
      </c>
      <c r="CI66" s="17" t="s">
        <v>91</v>
      </c>
      <c r="CJ66" s="17" t="s">
        <v>92</v>
      </c>
      <c r="CK66" s="17" t="s">
        <v>93</v>
      </c>
      <c r="CL66" s="17" t="s">
        <v>94</v>
      </c>
      <c r="CM66" s="17" t="s">
        <v>95</v>
      </c>
      <c r="CN66" s="17" t="s">
        <v>96</v>
      </c>
      <c r="CO66" s="17" t="s">
        <v>97</v>
      </c>
      <c r="CP66" s="18" t="s">
        <v>98</v>
      </c>
    </row>
    <row r="67" spans="2:94" ht="18" x14ac:dyDescent="0.25">
      <c r="F67" s="55" t="s">
        <v>114</v>
      </c>
      <c r="G67" s="56" t="s">
        <v>115</v>
      </c>
      <c r="H67" s="57"/>
      <c r="I67" s="57"/>
      <c r="J67" s="57"/>
      <c r="K67" s="57"/>
      <c r="L67" s="57"/>
      <c r="M67" s="57"/>
      <c r="N67" s="57">
        <f>+N55</f>
        <v>0</v>
      </c>
      <c r="O67" s="58">
        <f t="shared" ref="O67" si="309">+O55+N69</f>
        <v>0</v>
      </c>
      <c r="P67" s="58">
        <f t="shared" ref="P67" si="310">+P55+O69</f>
        <v>0</v>
      </c>
      <c r="Q67" s="58">
        <f t="shared" ref="Q67" si="311">+Q55+P69</f>
        <v>0</v>
      </c>
      <c r="R67" s="58">
        <f t="shared" ref="R67" si="312">+R55+Q69</f>
        <v>38214.400000000001</v>
      </c>
      <c r="S67" s="58">
        <f t="shared" ref="S67" si="313">+S55+R69</f>
        <v>75111.062068965519</v>
      </c>
      <c r="T67" s="58">
        <f t="shared" ref="T67" si="314">+T55+S69</f>
        <v>110689.98620689654</v>
      </c>
      <c r="U67" s="58">
        <f>+U55+T69</f>
        <v>144951.1724137931</v>
      </c>
      <c r="V67" s="58">
        <f>+V55+U69</f>
        <v>177894.62068965516</v>
      </c>
      <c r="W67" s="58">
        <f>+W55+V69</f>
        <v>171305.93103448275</v>
      </c>
      <c r="X67" s="58">
        <f>+X55+W69</f>
        <v>164717.24137931035</v>
      </c>
      <c r="Y67" s="58">
        <f>+Y55+X69</f>
        <v>158128.55172413794</v>
      </c>
      <c r="Z67" s="58">
        <f t="shared" ref="Z67" si="315">+Z55+Y69</f>
        <v>151539.86206896554</v>
      </c>
      <c r="AA67" s="58">
        <f t="shared" ref="AA67" si="316">+AA55+Z69</f>
        <v>144951.17241379313</v>
      </c>
      <c r="AB67" s="58">
        <f t="shared" ref="AB67" si="317">+AB55+AA69</f>
        <v>138362.48275862072</v>
      </c>
      <c r="AC67" s="58">
        <f t="shared" ref="AC67" si="318">+AC55+AB69</f>
        <v>131773.79310344832</v>
      </c>
      <c r="AD67" s="58">
        <f t="shared" ref="AD67" si="319">+AD55+AC69</f>
        <v>125185.10344827591</v>
      </c>
      <c r="AE67" s="58">
        <f t="shared" ref="AE67" si="320">+AE55+AD69</f>
        <v>118596.41379310351</v>
      </c>
      <c r="AF67" s="58">
        <f>+AF55+AE69</f>
        <v>112007.7241379311</v>
      </c>
      <c r="AG67" s="58">
        <f>+AG55+AF69</f>
        <v>105419.0344827587</v>
      </c>
      <c r="AH67" s="58">
        <f>+AH55+AG69</f>
        <v>98830.34482758629</v>
      </c>
      <c r="AI67" s="58">
        <f>+AI55+AH69</f>
        <v>92241.655172413884</v>
      </c>
      <c r="AJ67" s="58">
        <f>+AJ55+AI69</f>
        <v>85652.965517241479</v>
      </c>
      <c r="AK67" s="58">
        <f t="shared" ref="AK67" si="321">+AK55+AJ69</f>
        <v>79064.275862069073</v>
      </c>
      <c r="AL67" s="58">
        <f t="shared" ref="AL67" si="322">+AL55+AK69</f>
        <v>72475.586206896667</v>
      </c>
      <c r="AM67" s="58">
        <f t="shared" ref="AM67" si="323">+AM55+AL69</f>
        <v>65886.896551724261</v>
      </c>
      <c r="AN67" s="58">
        <f t="shared" ref="AN67" si="324">+AN55+AM69</f>
        <v>59298.206896551848</v>
      </c>
      <c r="AO67" s="58">
        <f t="shared" ref="AO67" si="325">+AO55+AN69</f>
        <v>52709.517241379435</v>
      </c>
      <c r="AP67" s="58">
        <f t="shared" ref="AP67" si="326">+AP55+AO69</f>
        <v>46120.827586207022</v>
      </c>
      <c r="AQ67" s="58">
        <f t="shared" ref="AQ67" si="327">+AQ55+AP69</f>
        <v>39532.137931034609</v>
      </c>
      <c r="AR67" s="58">
        <f t="shared" ref="AR67" si="328">+AR55+AQ69</f>
        <v>32943.448275862196</v>
      </c>
      <c r="AS67" s="58">
        <f t="shared" ref="AS67" si="329">+AS55+AR69</f>
        <v>26354.758620689783</v>
      </c>
      <c r="AT67" s="58">
        <f t="shared" ref="AT67" si="330">+AT55+AS69</f>
        <v>19766.06896551737</v>
      </c>
      <c r="AU67" s="58">
        <f t="shared" ref="AU67" si="331">+AU55+AT69</f>
        <v>13177.379310344957</v>
      </c>
      <c r="AV67" s="58">
        <f t="shared" ref="AV67" si="332">+AV55+AU69</f>
        <v>6588.689655172544</v>
      </c>
      <c r="AW67" s="58">
        <f t="shared" ref="AW67" si="333">+AW55+AV69</f>
        <v>1.3096723705530167E-10</v>
      </c>
      <c r="AX67" s="58">
        <f t="shared" ref="AX67" si="334">+AX55+AW69</f>
        <v>0</v>
      </c>
      <c r="AY67" s="58">
        <f t="shared" ref="AY67" si="335">+AY55+AX69</f>
        <v>0</v>
      </c>
      <c r="AZ67" s="58">
        <f t="shared" ref="AZ67" si="336">+AZ55+AY69</f>
        <v>0</v>
      </c>
      <c r="BA67" s="58">
        <f t="shared" ref="BA67" si="337">+BA55+AZ69</f>
        <v>0</v>
      </c>
      <c r="BB67" s="58">
        <f t="shared" ref="BB67" si="338">+BB55+BA69</f>
        <v>0</v>
      </c>
      <c r="BC67" s="58">
        <f t="shared" ref="BC67" si="339">+BC55+BB69</f>
        <v>0</v>
      </c>
      <c r="BD67" s="58">
        <f t="shared" ref="BD67" si="340">+BD55+BC69</f>
        <v>0</v>
      </c>
      <c r="BE67" s="58">
        <f t="shared" ref="BE67" si="341">+BE55+BD69</f>
        <v>0</v>
      </c>
      <c r="BF67" s="58">
        <f t="shared" ref="BF67" si="342">+BF55+BE69</f>
        <v>0</v>
      </c>
      <c r="BG67" s="58">
        <f t="shared" ref="BG67" si="343">+BG55+BF69</f>
        <v>0</v>
      </c>
      <c r="BH67" s="58">
        <f t="shared" ref="BH67" si="344">+BH55+BG69</f>
        <v>0</v>
      </c>
      <c r="BI67" s="58">
        <f t="shared" ref="BI67" si="345">+BI55+BH69</f>
        <v>0</v>
      </c>
      <c r="BJ67" s="58">
        <f t="shared" ref="BJ67" si="346">+BJ55+BI69</f>
        <v>0</v>
      </c>
      <c r="BK67" s="58">
        <f t="shared" ref="BK67" si="347">+BK55+BJ69</f>
        <v>0</v>
      </c>
      <c r="BL67" s="58">
        <f t="shared" ref="BL67" si="348">+BL55+BK69</f>
        <v>0</v>
      </c>
      <c r="BM67" s="58">
        <f t="shared" ref="BM67" si="349">+BM55+BL69</f>
        <v>0</v>
      </c>
      <c r="BN67" s="58">
        <f t="shared" ref="BN67" si="350">+BN55+BM69</f>
        <v>0</v>
      </c>
      <c r="BO67" s="58">
        <f t="shared" ref="BO67" si="351">+BO55+BN69</f>
        <v>0</v>
      </c>
      <c r="BP67" s="58">
        <f t="shared" ref="BP67" si="352">+BP55+BO69</f>
        <v>0</v>
      </c>
      <c r="BQ67" s="58">
        <f t="shared" ref="BQ67" si="353">+BQ55+BP69</f>
        <v>0</v>
      </c>
      <c r="BR67" s="58">
        <f t="shared" ref="BR67" si="354">+BR55+BQ69</f>
        <v>0</v>
      </c>
      <c r="BS67" s="58">
        <f t="shared" ref="BS67" si="355">+BS55+BR69</f>
        <v>0</v>
      </c>
      <c r="BT67" s="58">
        <f t="shared" ref="BT67" si="356">+BT55+BS69</f>
        <v>0</v>
      </c>
      <c r="BU67" s="58">
        <f t="shared" ref="BU67" si="357">+BU55+BT69</f>
        <v>0</v>
      </c>
      <c r="BV67" s="58">
        <f t="shared" ref="BV67" si="358">+BV55+BU69</f>
        <v>0</v>
      </c>
      <c r="BW67" s="58">
        <f t="shared" ref="BW67" si="359">+BW55+BV69</f>
        <v>0</v>
      </c>
      <c r="BX67" s="58">
        <f t="shared" ref="BX67" si="360">+BX55+BW69</f>
        <v>0</v>
      </c>
      <c r="BY67" s="58">
        <f t="shared" ref="BY67" si="361">+BY55+BX69</f>
        <v>0</v>
      </c>
      <c r="BZ67" s="58">
        <f t="shared" ref="BZ67" si="362">+BZ55+BY69</f>
        <v>0</v>
      </c>
      <c r="CA67" s="58">
        <f t="shared" ref="CA67" si="363">+CA55+BZ69</f>
        <v>0</v>
      </c>
      <c r="CB67" s="58">
        <f t="shared" ref="CB67" si="364">+CB55+CA69</f>
        <v>0</v>
      </c>
      <c r="CC67" s="58">
        <f t="shared" ref="CC67" si="365">+CC55+CB69</f>
        <v>0</v>
      </c>
      <c r="CD67" s="58">
        <f t="shared" ref="CD67" si="366">+CD55+CC69</f>
        <v>0</v>
      </c>
      <c r="CE67" s="58">
        <f t="shared" ref="CE67" si="367">+CE55+CD69</f>
        <v>0</v>
      </c>
      <c r="CF67" s="58">
        <f t="shared" ref="CF67" si="368">+CF55+CE69</f>
        <v>0</v>
      </c>
      <c r="CG67" s="58">
        <f t="shared" ref="CG67" si="369">+CG55+CF69</f>
        <v>0</v>
      </c>
      <c r="CH67" s="58">
        <f t="shared" ref="CH67" si="370">+CH55+CG69</f>
        <v>0</v>
      </c>
      <c r="CI67" s="58">
        <f t="shared" ref="CI67" si="371">+CI55+CH69</f>
        <v>0</v>
      </c>
      <c r="CJ67" s="58">
        <f t="shared" ref="CJ67" si="372">+CJ55+CI69</f>
        <v>0</v>
      </c>
      <c r="CK67" s="58">
        <f t="shared" ref="CK67" si="373">+CK55+CJ69</f>
        <v>0</v>
      </c>
      <c r="CL67" s="58">
        <f t="shared" ref="CL67" si="374">+CL55+CK69</f>
        <v>0</v>
      </c>
      <c r="CM67" s="58">
        <f t="shared" ref="CM67" si="375">+CM55+CL69</f>
        <v>0</v>
      </c>
      <c r="CN67" s="58">
        <f t="shared" ref="CN67" si="376">+CN55+CM69</f>
        <v>0</v>
      </c>
      <c r="CO67" s="58">
        <f t="shared" ref="CO67" si="377">+CO55+CN69</f>
        <v>0</v>
      </c>
      <c r="CP67" s="58">
        <f t="shared" ref="CP67" si="378">+CP55+CO69</f>
        <v>0</v>
      </c>
    </row>
    <row r="68" spans="2:94" ht="18" x14ac:dyDescent="0.25">
      <c r="F68" s="55" t="s">
        <v>116</v>
      </c>
      <c r="G68" s="55">
        <f>+G55</f>
        <v>29</v>
      </c>
      <c r="H68" s="57"/>
      <c r="I68" s="57"/>
      <c r="J68" s="57"/>
      <c r="K68" s="57"/>
      <c r="L68" s="57"/>
      <c r="M68" s="57"/>
      <c r="N68" s="59">
        <f>IF(N67=0,0,+N55/$G68)</f>
        <v>0</v>
      </c>
      <c r="O68" s="59">
        <f t="shared" ref="O68" si="379">MIN(IF(O67=0,0,+O55/$G68)+N68,O67)</f>
        <v>0</v>
      </c>
      <c r="P68" s="59">
        <f t="shared" ref="P68" si="380">MIN(IF(P67=0,0,+P55/$G68)+O68,P67)</f>
        <v>0</v>
      </c>
      <c r="Q68" s="59">
        <f t="shared" ref="Q68" si="381">MIN(IF(Q67=0,0,+Q55/$G68)+P68,Q67)</f>
        <v>0</v>
      </c>
      <c r="R68" s="59">
        <f t="shared" ref="R68" si="382">MIN(IF(R67=0,0,+R55/$G68)+Q68,R67)</f>
        <v>1317.7379310344827</v>
      </c>
      <c r="S68" s="59">
        <f t="shared" ref="S68" si="383">MIN(IF(S67=0,0,+S55/$G68)+R68,S67)</f>
        <v>2635.4758620689654</v>
      </c>
      <c r="T68" s="59">
        <f t="shared" ref="T68" si="384">MIN(IF(T67=0,0,+T55/$G68)+S68,T67)</f>
        <v>3953.2137931034481</v>
      </c>
      <c r="U68" s="59">
        <f>MIN(IF(U67=0,0,+U55/$G68)+T68,U67)</f>
        <v>5270.9517241379308</v>
      </c>
      <c r="V68" s="59">
        <f>MIN(IF(V67=0,0,+V55/$G68)+U68,V67)</f>
        <v>6588.689655172413</v>
      </c>
      <c r="W68" s="59">
        <f>MIN(IF(W67=0,0,+W55/$G68)+V68,W67)</f>
        <v>6588.689655172413</v>
      </c>
      <c r="X68" s="59">
        <f>MIN(IF(X67=0,0,+X55/$G68)+W68,X67)</f>
        <v>6588.689655172413</v>
      </c>
      <c r="Y68" s="59">
        <f>MIN(IF(Y67=0,0,+Y55/$G68)+X68,Y67)</f>
        <v>6588.689655172413</v>
      </c>
      <c r="Z68" s="59">
        <f t="shared" ref="Z68" si="385">MIN(IF(Z67=0,0,+Z55/$G68)+Y68,Z67)</f>
        <v>6588.689655172413</v>
      </c>
      <c r="AA68" s="59">
        <f t="shared" ref="AA68" si="386">MIN(IF(AA67=0,0,+AA55/$G68)+Z68,AA67)</f>
        <v>6588.689655172413</v>
      </c>
      <c r="AB68" s="59">
        <f t="shared" ref="AB68" si="387">MIN(IF(AB67=0,0,+AB55/$G68)+AA68,AB67)</f>
        <v>6588.689655172413</v>
      </c>
      <c r="AC68" s="59">
        <f t="shared" ref="AC68" si="388">MIN(IF(AC67=0,0,+AC55/$G68)+AB68,AC67)</f>
        <v>6588.689655172413</v>
      </c>
      <c r="AD68" s="59">
        <f t="shared" ref="AD68" si="389">MIN(IF(AD67=0,0,+AD55/$G68)+AC68,AD67)</f>
        <v>6588.689655172413</v>
      </c>
      <c r="AE68" s="59">
        <f t="shared" ref="AE68" si="390">MIN(IF(AE67=0,0,+AE55/$G68)+AD68,AE67)</f>
        <v>6588.689655172413</v>
      </c>
      <c r="AF68" s="59">
        <f>MIN(IF(AF67=0,0,+AF55/$G68)+AE68,AF67)</f>
        <v>6588.689655172413</v>
      </c>
      <c r="AG68" s="59">
        <f>MIN(IF(AG67=0,0,+AG55/$G68)+AF68,AG67)</f>
        <v>6588.689655172413</v>
      </c>
      <c r="AH68" s="59">
        <f>MIN(IF(AH67=0,0,+AH55/$G68)+AG68,AH67)</f>
        <v>6588.689655172413</v>
      </c>
      <c r="AI68" s="59">
        <f>MIN(IF(AI67=0,0,+AI55/$G68)+AH68,AI67)</f>
        <v>6588.689655172413</v>
      </c>
      <c r="AJ68" s="59">
        <f>MIN(IF(AJ67=0,0,+AJ55/$G68)+AI68,AJ67)</f>
        <v>6588.689655172413</v>
      </c>
      <c r="AK68" s="59">
        <f t="shared" ref="AK68" si="391">MIN(IF(AK67=0,0,+AK55/$G68)+AJ68,AK67)</f>
        <v>6588.689655172413</v>
      </c>
      <c r="AL68" s="59">
        <f t="shared" ref="AL68" si="392">MIN(IF(AL67=0,0,+AL55/$G68)+AK68,AL67)</f>
        <v>6588.689655172413</v>
      </c>
      <c r="AM68" s="59">
        <f t="shared" ref="AM68" si="393">MIN(IF(AM67=0,0,+AM55/$G68)+AL68,AM67)</f>
        <v>6588.689655172413</v>
      </c>
      <c r="AN68" s="59">
        <f t="shared" ref="AN68" si="394">MIN(IF(AN67=0,0,+AN55/$G68)+AM68,AN67)</f>
        <v>6588.689655172413</v>
      </c>
      <c r="AO68" s="59">
        <f t="shared" ref="AO68" si="395">MIN(IF(AO67=0,0,+AO55/$G68)+AN68,AO67)</f>
        <v>6588.689655172413</v>
      </c>
      <c r="AP68" s="59">
        <f t="shared" ref="AP68" si="396">MIN(IF(AP67=0,0,+AP55/$G68)+AO68,AP67)</f>
        <v>6588.689655172413</v>
      </c>
      <c r="AQ68" s="59">
        <f t="shared" ref="AQ68" si="397">MIN(IF(AQ67=0,0,+AQ55/$G68)+AP68,AQ67)</f>
        <v>6588.689655172413</v>
      </c>
      <c r="AR68" s="59">
        <f t="shared" ref="AR68" si="398">MIN(IF(AR67=0,0,+AR55/$G68)+AQ68,AR67)</f>
        <v>6588.689655172413</v>
      </c>
      <c r="AS68" s="59">
        <f t="shared" ref="AS68" si="399">MIN(IF(AS67=0,0,+AS55/$G68)+AR68,AS67)</f>
        <v>6588.689655172413</v>
      </c>
      <c r="AT68" s="59">
        <f t="shared" ref="AT68" si="400">MIN(IF(AT67=0,0,+AT55/$G68)+AS68,AT67)</f>
        <v>6588.689655172413</v>
      </c>
      <c r="AU68" s="59">
        <f t="shared" ref="AU68" si="401">MIN(IF(AU67=0,0,+AU55/$G68)+AT68,AU67)</f>
        <v>6588.689655172413</v>
      </c>
      <c r="AV68" s="59">
        <f t="shared" ref="AV68" si="402">MIN(IF(AV67=0,0,+AV55/$G68)+AU68,AV67)</f>
        <v>6588.689655172413</v>
      </c>
      <c r="AW68" s="59">
        <f t="shared" ref="AW68" si="403">MIN(IF(AW67=0,0,+AW55/$G68)+AV68,AW67)</f>
        <v>1.3096723705530167E-10</v>
      </c>
      <c r="AX68" s="59">
        <f t="shared" ref="AX68" si="404">MIN(IF(AX67=0,0,+AX55/$G68)+AW68,AX67)</f>
        <v>0</v>
      </c>
      <c r="AY68" s="59">
        <f t="shared" ref="AY68" si="405">MIN(IF(AY67=0,0,+AY55/$G68)+AX68,AY67)</f>
        <v>0</v>
      </c>
      <c r="AZ68" s="59">
        <f t="shared" ref="AZ68" si="406">MIN(IF(AZ67=0,0,+AZ55/$G68)+AY68,AZ67)</f>
        <v>0</v>
      </c>
      <c r="BA68" s="59">
        <f t="shared" ref="BA68" si="407">MIN(IF(BA67=0,0,+BA55/$G68)+AZ68,BA67)</f>
        <v>0</v>
      </c>
      <c r="BB68" s="59">
        <f t="shared" ref="BB68" si="408">MIN(IF(BB67=0,0,+BB55/$G68)+BA68,BB67)</f>
        <v>0</v>
      </c>
      <c r="BC68" s="59">
        <f t="shared" ref="BC68" si="409">MIN(IF(BC67=0,0,+BC55/$G68)+BB68,BC67)</f>
        <v>0</v>
      </c>
      <c r="BD68" s="59">
        <f t="shared" ref="BD68" si="410">MIN(IF(BD67=0,0,+BD55/$G68)+BC68,BD67)</f>
        <v>0</v>
      </c>
      <c r="BE68" s="59">
        <f t="shared" ref="BE68" si="411">MIN(IF(BE67=0,0,+BE55/$G68)+BD68,BE67)</f>
        <v>0</v>
      </c>
      <c r="BF68" s="59">
        <f t="shared" ref="BF68" si="412">MIN(IF(BF67=0,0,+BF55/$G68)+BE68,BF67)</f>
        <v>0</v>
      </c>
      <c r="BG68" s="59">
        <f t="shared" ref="BG68" si="413">MIN(IF(BG67=0,0,+BG55/$G68)+BF68,BG67)</f>
        <v>0</v>
      </c>
      <c r="BH68" s="59">
        <f t="shared" ref="BH68" si="414">MIN(IF(BH67=0,0,+BH55/$G68)+BG68,BH67)</f>
        <v>0</v>
      </c>
      <c r="BI68" s="59">
        <f t="shared" ref="BI68" si="415">MIN(IF(BI67=0,0,+BI55/$G68)+BH68,BI67)</f>
        <v>0</v>
      </c>
      <c r="BJ68" s="59">
        <f t="shared" ref="BJ68" si="416">MIN(IF(BJ67=0,0,+BJ55/$G68)+BI68,BJ67)</f>
        <v>0</v>
      </c>
      <c r="BK68" s="59">
        <f t="shared" ref="BK68" si="417">MIN(IF(BK67=0,0,+BK55/$G68)+BJ68,BK67)</f>
        <v>0</v>
      </c>
      <c r="BL68" s="59">
        <f t="shared" ref="BL68" si="418">MIN(IF(BL67=0,0,+BL55/$G68)+BK68,BL67)</f>
        <v>0</v>
      </c>
      <c r="BM68" s="59">
        <f t="shared" ref="BM68" si="419">MIN(IF(BM67=0,0,+BM55/$G68)+BL68,BM67)</f>
        <v>0</v>
      </c>
      <c r="BN68" s="59">
        <f t="shared" ref="BN68" si="420">MIN(IF(BN67=0,0,+BN55/$G68)+BM68,BN67)</f>
        <v>0</v>
      </c>
      <c r="BO68" s="59">
        <f t="shared" ref="BO68" si="421">MIN(IF(BO67=0,0,+BO55/$G68)+BN68,BO67)</f>
        <v>0</v>
      </c>
      <c r="BP68" s="59">
        <f t="shared" ref="BP68" si="422">MIN(IF(BP67=0,0,+BP55/$G68)+BO68,BP67)</f>
        <v>0</v>
      </c>
      <c r="BQ68" s="59">
        <f t="shared" ref="BQ68" si="423">MIN(IF(BQ67=0,0,+BQ55/$G68)+BP68,BQ67)</f>
        <v>0</v>
      </c>
      <c r="BR68" s="59">
        <f t="shared" ref="BR68" si="424">MIN(IF(BR67=0,0,+BR55/$G68)+BQ68,BR67)</f>
        <v>0</v>
      </c>
      <c r="BS68" s="59">
        <f t="shared" ref="BS68" si="425">MIN(IF(BS67=0,0,+BS55/$G68)+BR68,BS67)</f>
        <v>0</v>
      </c>
      <c r="BT68" s="59">
        <f t="shared" ref="BT68" si="426">MIN(IF(BT67=0,0,+BT55/$G68)+BS68,BT67)</f>
        <v>0</v>
      </c>
      <c r="BU68" s="59">
        <f t="shared" ref="BU68" si="427">MIN(IF(BU67=0,0,+BU55/$G68)+BT68,BU67)</f>
        <v>0</v>
      </c>
      <c r="BV68" s="59">
        <f t="shared" ref="BV68" si="428">MIN(IF(BV67=0,0,+BV55/$G68)+BU68,BV67)</f>
        <v>0</v>
      </c>
      <c r="BW68" s="59">
        <f t="shared" ref="BW68" si="429">MIN(IF(BW67=0,0,+BW55/$G68)+BV68,BW67)</f>
        <v>0</v>
      </c>
      <c r="BX68" s="59">
        <f t="shared" ref="BX68" si="430">MIN(IF(BX67=0,0,+BX55/$G68)+BW68,BX67)</f>
        <v>0</v>
      </c>
      <c r="BY68" s="59">
        <f t="shared" ref="BY68" si="431">MIN(IF(BY67=0,0,+BY55/$G68)+BX68,BY67)</f>
        <v>0</v>
      </c>
      <c r="BZ68" s="59">
        <f t="shared" ref="BZ68" si="432">MIN(IF(BZ67=0,0,+BZ55/$G68)+BY68,BZ67)</f>
        <v>0</v>
      </c>
      <c r="CA68" s="59">
        <f t="shared" ref="CA68" si="433">MIN(IF(CA67=0,0,+CA55/$G68)+BZ68,CA67)</f>
        <v>0</v>
      </c>
      <c r="CB68" s="59">
        <f t="shared" ref="CB68" si="434">MIN(IF(CB67=0,0,+CB55/$G68)+CA68,CB67)</f>
        <v>0</v>
      </c>
      <c r="CC68" s="59">
        <f t="shared" ref="CC68" si="435">MIN(IF(CC67=0,0,+CC55/$G68)+CB68,CC67)</f>
        <v>0</v>
      </c>
      <c r="CD68" s="59">
        <f t="shared" ref="CD68" si="436">MIN(IF(CD67=0,0,+CD55/$G68)+CC68,CD67)</f>
        <v>0</v>
      </c>
      <c r="CE68" s="59">
        <f t="shared" ref="CE68" si="437">MIN(IF(CE67=0,0,+CE55/$G68)+CD68,CE67)</f>
        <v>0</v>
      </c>
      <c r="CF68" s="59">
        <f t="shared" ref="CF68" si="438">MIN(IF(CF67=0,0,+CF55/$G68)+CE68,CF67)</f>
        <v>0</v>
      </c>
      <c r="CG68" s="59">
        <f t="shared" ref="CG68" si="439">MIN(IF(CG67=0,0,+CG55/$G68)+CF68,CG67)</f>
        <v>0</v>
      </c>
      <c r="CH68" s="59">
        <f t="shared" ref="CH68" si="440">MIN(IF(CH67=0,0,+CH55/$G68)+CG68,CH67)</f>
        <v>0</v>
      </c>
      <c r="CI68" s="59">
        <f t="shared" ref="CI68" si="441">MIN(IF(CI67=0,0,+CI55/$G68)+CH68,CI67)</f>
        <v>0</v>
      </c>
      <c r="CJ68" s="59">
        <f t="shared" ref="CJ68" si="442">MIN(IF(CJ67=0,0,+CJ55/$G68)+CI68,CJ67)</f>
        <v>0</v>
      </c>
      <c r="CK68" s="59">
        <f t="shared" ref="CK68" si="443">MIN(IF(CK67=0,0,+CK55/$G68)+CJ68,CK67)</f>
        <v>0</v>
      </c>
      <c r="CL68" s="59">
        <f t="shared" ref="CL68" si="444">MIN(IF(CL67=0,0,+CL55/$G68)+CK68,CL67)</f>
        <v>0</v>
      </c>
      <c r="CM68" s="59">
        <f t="shared" ref="CM68" si="445">MIN(IF(CM67=0,0,+CM55/$G68)+CL68,CM67)</f>
        <v>0</v>
      </c>
      <c r="CN68" s="59">
        <f t="shared" ref="CN68" si="446">MIN(IF(CN67=0,0,+CN55/$G68)+CM68,CN67)</f>
        <v>0</v>
      </c>
      <c r="CO68" s="59">
        <f t="shared" ref="CO68" si="447">MIN(IF(CO67=0,0,+CO55/$G68)+CN68,CO67)</f>
        <v>0</v>
      </c>
      <c r="CP68" s="59">
        <f t="shared" ref="CP68" si="448">MIN(IF(CP67=0,0,+CP55/$G68)+CO68,CP67)</f>
        <v>0</v>
      </c>
    </row>
    <row r="69" spans="2:94" ht="18" x14ac:dyDescent="0.25">
      <c r="F69" s="55" t="s">
        <v>117</v>
      </c>
      <c r="G69" s="55"/>
      <c r="H69" s="57"/>
      <c r="I69" s="57"/>
      <c r="J69" s="57"/>
      <c r="K69" s="57"/>
      <c r="L69" s="57"/>
      <c r="M69" s="57"/>
      <c r="N69" s="59">
        <f>+N67-N68</f>
        <v>0</v>
      </c>
      <c r="O69" s="59">
        <f>+O67-O68</f>
        <v>0</v>
      </c>
      <c r="P69" s="59">
        <f t="shared" ref="P69:CA69" si="449">+P67-P68</f>
        <v>0</v>
      </c>
      <c r="Q69" s="59">
        <f t="shared" si="449"/>
        <v>0</v>
      </c>
      <c r="R69" s="59">
        <f t="shared" si="449"/>
        <v>36896.662068965517</v>
      </c>
      <c r="S69" s="59">
        <f t="shared" si="449"/>
        <v>72475.586206896551</v>
      </c>
      <c r="T69" s="59">
        <f t="shared" si="449"/>
        <v>106736.77241379309</v>
      </c>
      <c r="U69" s="59">
        <f t="shared" si="449"/>
        <v>139680.22068965517</v>
      </c>
      <c r="V69" s="59">
        <f t="shared" si="449"/>
        <v>171305.93103448275</v>
      </c>
      <c r="W69" s="59">
        <f t="shared" si="449"/>
        <v>164717.24137931035</v>
      </c>
      <c r="X69" s="59">
        <f t="shared" si="449"/>
        <v>158128.55172413794</v>
      </c>
      <c r="Y69" s="59">
        <f t="shared" si="449"/>
        <v>151539.86206896554</v>
      </c>
      <c r="Z69" s="59">
        <f t="shared" si="449"/>
        <v>144951.17241379313</v>
      </c>
      <c r="AA69" s="59">
        <f t="shared" si="449"/>
        <v>138362.48275862072</v>
      </c>
      <c r="AB69" s="59">
        <f t="shared" si="449"/>
        <v>131773.79310344832</v>
      </c>
      <c r="AC69" s="59">
        <f t="shared" si="449"/>
        <v>125185.10344827591</v>
      </c>
      <c r="AD69" s="59">
        <f t="shared" si="449"/>
        <v>118596.41379310351</v>
      </c>
      <c r="AE69" s="59">
        <f t="shared" si="449"/>
        <v>112007.7241379311</v>
      </c>
      <c r="AF69" s="59">
        <f t="shared" si="449"/>
        <v>105419.0344827587</v>
      </c>
      <c r="AG69" s="59">
        <f t="shared" si="449"/>
        <v>98830.34482758629</v>
      </c>
      <c r="AH69" s="59">
        <f t="shared" si="449"/>
        <v>92241.655172413884</v>
      </c>
      <c r="AI69" s="59">
        <f t="shared" si="449"/>
        <v>85652.965517241479</v>
      </c>
      <c r="AJ69" s="59">
        <f t="shared" si="449"/>
        <v>79064.275862069073</v>
      </c>
      <c r="AK69" s="59">
        <f t="shared" si="449"/>
        <v>72475.586206896667</v>
      </c>
      <c r="AL69" s="59">
        <f t="shared" si="449"/>
        <v>65886.896551724261</v>
      </c>
      <c r="AM69" s="59">
        <f t="shared" si="449"/>
        <v>59298.206896551848</v>
      </c>
      <c r="AN69" s="59">
        <f t="shared" si="449"/>
        <v>52709.517241379435</v>
      </c>
      <c r="AO69" s="59">
        <f t="shared" si="449"/>
        <v>46120.827586207022</v>
      </c>
      <c r="AP69" s="59">
        <f t="shared" si="449"/>
        <v>39532.137931034609</v>
      </c>
      <c r="AQ69" s="59">
        <f t="shared" si="449"/>
        <v>32943.448275862196</v>
      </c>
      <c r="AR69" s="59">
        <f t="shared" si="449"/>
        <v>26354.758620689783</v>
      </c>
      <c r="AS69" s="59">
        <f t="shared" si="449"/>
        <v>19766.06896551737</v>
      </c>
      <c r="AT69" s="59">
        <f t="shared" si="449"/>
        <v>13177.379310344957</v>
      </c>
      <c r="AU69" s="59">
        <f t="shared" si="449"/>
        <v>6588.689655172544</v>
      </c>
      <c r="AV69" s="59">
        <f t="shared" si="449"/>
        <v>1.3096723705530167E-10</v>
      </c>
      <c r="AW69" s="59">
        <f t="shared" si="449"/>
        <v>0</v>
      </c>
      <c r="AX69" s="59">
        <f t="shared" si="449"/>
        <v>0</v>
      </c>
      <c r="AY69" s="59">
        <f t="shared" si="449"/>
        <v>0</v>
      </c>
      <c r="AZ69" s="59">
        <f t="shared" si="449"/>
        <v>0</v>
      </c>
      <c r="BA69" s="59">
        <f t="shared" si="449"/>
        <v>0</v>
      </c>
      <c r="BB69" s="59">
        <f t="shared" si="449"/>
        <v>0</v>
      </c>
      <c r="BC69" s="59">
        <f t="shared" si="449"/>
        <v>0</v>
      </c>
      <c r="BD69" s="59">
        <f t="shared" si="449"/>
        <v>0</v>
      </c>
      <c r="BE69" s="59">
        <f t="shared" si="449"/>
        <v>0</v>
      </c>
      <c r="BF69" s="59">
        <f t="shared" si="449"/>
        <v>0</v>
      </c>
      <c r="BG69" s="59">
        <f t="shared" si="449"/>
        <v>0</v>
      </c>
      <c r="BH69" s="59">
        <f t="shared" si="449"/>
        <v>0</v>
      </c>
      <c r="BI69" s="59">
        <f t="shared" si="449"/>
        <v>0</v>
      </c>
      <c r="BJ69" s="59">
        <f t="shared" si="449"/>
        <v>0</v>
      </c>
      <c r="BK69" s="59">
        <f t="shared" si="449"/>
        <v>0</v>
      </c>
      <c r="BL69" s="59">
        <f t="shared" si="449"/>
        <v>0</v>
      </c>
      <c r="BM69" s="59">
        <f t="shared" si="449"/>
        <v>0</v>
      </c>
      <c r="BN69" s="59">
        <f t="shared" si="449"/>
        <v>0</v>
      </c>
      <c r="BO69" s="59">
        <f t="shared" si="449"/>
        <v>0</v>
      </c>
      <c r="BP69" s="59">
        <f t="shared" si="449"/>
        <v>0</v>
      </c>
      <c r="BQ69" s="59">
        <f t="shared" si="449"/>
        <v>0</v>
      </c>
      <c r="BR69" s="59">
        <f t="shared" si="449"/>
        <v>0</v>
      </c>
      <c r="BS69" s="59">
        <f t="shared" si="449"/>
        <v>0</v>
      </c>
      <c r="BT69" s="59">
        <f t="shared" si="449"/>
        <v>0</v>
      </c>
      <c r="BU69" s="59">
        <f t="shared" si="449"/>
        <v>0</v>
      </c>
      <c r="BV69" s="59">
        <f t="shared" si="449"/>
        <v>0</v>
      </c>
      <c r="BW69" s="59">
        <f t="shared" si="449"/>
        <v>0</v>
      </c>
      <c r="BX69" s="59">
        <f t="shared" si="449"/>
        <v>0</v>
      </c>
      <c r="BY69" s="59">
        <f t="shared" si="449"/>
        <v>0</v>
      </c>
      <c r="BZ69" s="59">
        <f t="shared" si="449"/>
        <v>0</v>
      </c>
      <c r="CA69" s="59">
        <f t="shared" si="449"/>
        <v>0</v>
      </c>
      <c r="CB69" s="59">
        <f t="shared" ref="CB69:CP69" si="450">+CB67-CB68</f>
        <v>0</v>
      </c>
      <c r="CC69" s="59">
        <f t="shared" si="450"/>
        <v>0</v>
      </c>
      <c r="CD69" s="59">
        <f t="shared" si="450"/>
        <v>0</v>
      </c>
      <c r="CE69" s="59">
        <f t="shared" si="450"/>
        <v>0</v>
      </c>
      <c r="CF69" s="59">
        <f t="shared" si="450"/>
        <v>0</v>
      </c>
      <c r="CG69" s="59">
        <f t="shared" si="450"/>
        <v>0</v>
      </c>
      <c r="CH69" s="59">
        <f t="shared" si="450"/>
        <v>0</v>
      </c>
      <c r="CI69" s="59">
        <f t="shared" si="450"/>
        <v>0</v>
      </c>
      <c r="CJ69" s="59">
        <f t="shared" si="450"/>
        <v>0</v>
      </c>
      <c r="CK69" s="59">
        <f t="shared" si="450"/>
        <v>0</v>
      </c>
      <c r="CL69" s="59">
        <f t="shared" si="450"/>
        <v>0</v>
      </c>
      <c r="CM69" s="59">
        <f t="shared" si="450"/>
        <v>0</v>
      </c>
      <c r="CN69" s="59">
        <f t="shared" si="450"/>
        <v>0</v>
      </c>
      <c r="CO69" s="59">
        <f t="shared" si="450"/>
        <v>0</v>
      </c>
      <c r="CP69" s="59">
        <f t="shared" si="450"/>
        <v>0</v>
      </c>
    </row>
    <row r="70" spans="2:94" ht="18" x14ac:dyDescent="0.25">
      <c r="F70" s="55" t="s">
        <v>118</v>
      </c>
      <c r="G70" s="60" t="s">
        <v>119</v>
      </c>
      <c r="H70" s="57"/>
      <c r="I70" s="57"/>
      <c r="J70" s="57"/>
      <c r="K70" s="57"/>
      <c r="L70" s="57"/>
      <c r="M70" s="57"/>
      <c r="N70" s="59">
        <f>AVERAGE(N67,N69)</f>
        <v>0</v>
      </c>
      <c r="O70" s="59">
        <f>AVERAGE(O67,O69)</f>
        <v>0</v>
      </c>
      <c r="P70" s="59">
        <f t="shared" ref="P70:CA70" si="451">AVERAGE(P67,P69)</f>
        <v>0</v>
      </c>
      <c r="Q70" s="59">
        <f t="shared" si="451"/>
        <v>0</v>
      </c>
      <c r="R70" s="59">
        <f t="shared" si="451"/>
        <v>37555.531034482759</v>
      </c>
      <c r="S70" s="59">
        <f t="shared" si="451"/>
        <v>73793.324137931035</v>
      </c>
      <c r="T70" s="59">
        <f t="shared" si="451"/>
        <v>108713.37931034481</v>
      </c>
      <c r="U70" s="59">
        <f t="shared" si="451"/>
        <v>142315.69655172413</v>
      </c>
      <c r="V70" s="59">
        <f t="shared" si="451"/>
        <v>174600.27586206896</v>
      </c>
      <c r="W70" s="59">
        <f t="shared" si="451"/>
        <v>168011.58620689655</v>
      </c>
      <c r="X70" s="59">
        <f t="shared" si="451"/>
        <v>161422.89655172414</v>
      </c>
      <c r="Y70" s="59">
        <f t="shared" si="451"/>
        <v>154834.20689655174</v>
      </c>
      <c r="Z70" s="59">
        <f t="shared" si="451"/>
        <v>148245.51724137933</v>
      </c>
      <c r="AA70" s="59">
        <f t="shared" si="451"/>
        <v>141656.82758620693</v>
      </c>
      <c r="AB70" s="59">
        <f t="shared" si="451"/>
        <v>135068.13793103452</v>
      </c>
      <c r="AC70" s="59">
        <f t="shared" si="451"/>
        <v>128479.44827586212</v>
      </c>
      <c r="AD70" s="59">
        <f t="shared" si="451"/>
        <v>121890.75862068971</v>
      </c>
      <c r="AE70" s="59">
        <f t="shared" si="451"/>
        <v>115302.0689655173</v>
      </c>
      <c r="AF70" s="59">
        <f t="shared" si="451"/>
        <v>108713.3793103449</v>
      </c>
      <c r="AG70" s="59">
        <f t="shared" si="451"/>
        <v>102124.68965517249</v>
      </c>
      <c r="AH70" s="59">
        <f t="shared" si="451"/>
        <v>95536.000000000087</v>
      </c>
      <c r="AI70" s="59">
        <f t="shared" si="451"/>
        <v>88947.310344827682</v>
      </c>
      <c r="AJ70" s="59">
        <f t="shared" si="451"/>
        <v>82358.620689655276</v>
      </c>
      <c r="AK70" s="59">
        <f t="shared" si="451"/>
        <v>75769.93103448287</v>
      </c>
      <c r="AL70" s="59">
        <f t="shared" si="451"/>
        <v>69181.241379310464</v>
      </c>
      <c r="AM70" s="59">
        <f t="shared" si="451"/>
        <v>62592.551724138058</v>
      </c>
      <c r="AN70" s="59">
        <f t="shared" si="451"/>
        <v>56003.862068965638</v>
      </c>
      <c r="AO70" s="59">
        <f t="shared" si="451"/>
        <v>49415.172413793232</v>
      </c>
      <c r="AP70" s="59">
        <f t="shared" si="451"/>
        <v>42826.482758620812</v>
      </c>
      <c r="AQ70" s="59">
        <f t="shared" si="451"/>
        <v>36237.793103448406</v>
      </c>
      <c r="AR70" s="59">
        <f t="shared" si="451"/>
        <v>29649.10344827599</v>
      </c>
      <c r="AS70" s="59">
        <f t="shared" si="451"/>
        <v>23060.413793103577</v>
      </c>
      <c r="AT70" s="59">
        <f t="shared" si="451"/>
        <v>16471.724137931164</v>
      </c>
      <c r="AU70" s="59">
        <f t="shared" si="451"/>
        <v>9883.0344827587505</v>
      </c>
      <c r="AV70" s="59">
        <f t="shared" si="451"/>
        <v>3294.3448275863375</v>
      </c>
      <c r="AW70" s="59">
        <f t="shared" si="451"/>
        <v>6.5483618527650833E-11</v>
      </c>
      <c r="AX70" s="59">
        <f t="shared" si="451"/>
        <v>0</v>
      </c>
      <c r="AY70" s="59">
        <f t="shared" si="451"/>
        <v>0</v>
      </c>
      <c r="AZ70" s="59">
        <f t="shared" si="451"/>
        <v>0</v>
      </c>
      <c r="BA70" s="59">
        <f t="shared" si="451"/>
        <v>0</v>
      </c>
      <c r="BB70" s="59">
        <f t="shared" si="451"/>
        <v>0</v>
      </c>
      <c r="BC70" s="59">
        <f t="shared" si="451"/>
        <v>0</v>
      </c>
      <c r="BD70" s="59">
        <f t="shared" si="451"/>
        <v>0</v>
      </c>
      <c r="BE70" s="59">
        <f t="shared" si="451"/>
        <v>0</v>
      </c>
      <c r="BF70" s="59">
        <f t="shared" si="451"/>
        <v>0</v>
      </c>
      <c r="BG70" s="59">
        <f t="shared" si="451"/>
        <v>0</v>
      </c>
      <c r="BH70" s="59">
        <f t="shared" si="451"/>
        <v>0</v>
      </c>
      <c r="BI70" s="59">
        <f t="shared" si="451"/>
        <v>0</v>
      </c>
      <c r="BJ70" s="59">
        <f t="shared" si="451"/>
        <v>0</v>
      </c>
      <c r="BK70" s="59">
        <f t="shared" si="451"/>
        <v>0</v>
      </c>
      <c r="BL70" s="59">
        <f t="shared" si="451"/>
        <v>0</v>
      </c>
      <c r="BM70" s="59">
        <f t="shared" si="451"/>
        <v>0</v>
      </c>
      <c r="BN70" s="59">
        <f t="shared" si="451"/>
        <v>0</v>
      </c>
      <c r="BO70" s="59">
        <f t="shared" si="451"/>
        <v>0</v>
      </c>
      <c r="BP70" s="59">
        <f t="shared" si="451"/>
        <v>0</v>
      </c>
      <c r="BQ70" s="59">
        <f t="shared" si="451"/>
        <v>0</v>
      </c>
      <c r="BR70" s="59">
        <f t="shared" si="451"/>
        <v>0</v>
      </c>
      <c r="BS70" s="59">
        <f t="shared" si="451"/>
        <v>0</v>
      </c>
      <c r="BT70" s="59">
        <f t="shared" si="451"/>
        <v>0</v>
      </c>
      <c r="BU70" s="59">
        <f t="shared" si="451"/>
        <v>0</v>
      </c>
      <c r="BV70" s="59">
        <f t="shared" si="451"/>
        <v>0</v>
      </c>
      <c r="BW70" s="59">
        <f t="shared" si="451"/>
        <v>0</v>
      </c>
      <c r="BX70" s="59">
        <f t="shared" si="451"/>
        <v>0</v>
      </c>
      <c r="BY70" s="59">
        <f t="shared" si="451"/>
        <v>0</v>
      </c>
      <c r="BZ70" s="59">
        <f t="shared" si="451"/>
        <v>0</v>
      </c>
      <c r="CA70" s="59">
        <f t="shared" si="451"/>
        <v>0</v>
      </c>
      <c r="CB70" s="59">
        <f t="shared" ref="CB70:CP70" si="452">AVERAGE(CB67,CB69)</f>
        <v>0</v>
      </c>
      <c r="CC70" s="59">
        <f t="shared" si="452"/>
        <v>0</v>
      </c>
      <c r="CD70" s="59">
        <f t="shared" si="452"/>
        <v>0</v>
      </c>
      <c r="CE70" s="59">
        <f t="shared" si="452"/>
        <v>0</v>
      </c>
      <c r="CF70" s="59">
        <f t="shared" si="452"/>
        <v>0</v>
      </c>
      <c r="CG70" s="59">
        <f t="shared" si="452"/>
        <v>0</v>
      </c>
      <c r="CH70" s="59">
        <f t="shared" si="452"/>
        <v>0</v>
      </c>
      <c r="CI70" s="59">
        <f t="shared" si="452"/>
        <v>0</v>
      </c>
      <c r="CJ70" s="59">
        <f t="shared" si="452"/>
        <v>0</v>
      </c>
      <c r="CK70" s="59">
        <f t="shared" si="452"/>
        <v>0</v>
      </c>
      <c r="CL70" s="59">
        <f t="shared" si="452"/>
        <v>0</v>
      </c>
      <c r="CM70" s="59">
        <f t="shared" si="452"/>
        <v>0</v>
      </c>
      <c r="CN70" s="59">
        <f t="shared" si="452"/>
        <v>0</v>
      </c>
      <c r="CO70" s="59">
        <f t="shared" si="452"/>
        <v>0</v>
      </c>
      <c r="CP70" s="59">
        <f t="shared" si="452"/>
        <v>0</v>
      </c>
    </row>
    <row r="71" spans="2:94" s="61" customFormat="1" ht="18" x14ac:dyDescent="0.25">
      <c r="F71" s="62" t="s">
        <v>120</v>
      </c>
      <c r="G71" s="63">
        <v>3.1199999999999999E-2</v>
      </c>
      <c r="H71" s="64"/>
      <c r="I71" s="64"/>
      <c r="J71" s="64"/>
      <c r="K71" s="64"/>
      <c r="L71" s="64"/>
      <c r="M71" s="64"/>
      <c r="N71" s="65">
        <f>+N70*$G71+N68</f>
        <v>0</v>
      </c>
      <c r="O71" s="65">
        <f>+O70*$G71+O68</f>
        <v>0</v>
      </c>
      <c r="P71" s="65">
        <f t="shared" ref="P71:CA71" si="453">+P70*$G71+P68</f>
        <v>0</v>
      </c>
      <c r="Q71" s="65">
        <f t="shared" si="453"/>
        <v>0</v>
      </c>
      <c r="R71" s="65">
        <f t="shared" si="453"/>
        <v>2489.4704993103451</v>
      </c>
      <c r="S71" s="65">
        <f t="shared" si="453"/>
        <v>4937.8275751724141</v>
      </c>
      <c r="T71" s="65">
        <f t="shared" si="453"/>
        <v>7345.0712275862061</v>
      </c>
      <c r="U71" s="65">
        <f t="shared" si="453"/>
        <v>9711.2014565517238</v>
      </c>
      <c r="V71" s="65">
        <f t="shared" si="453"/>
        <v>12036.218262068964</v>
      </c>
      <c r="W71" s="65">
        <f t="shared" si="453"/>
        <v>11830.651144827585</v>
      </c>
      <c r="X71" s="65">
        <f t="shared" si="453"/>
        <v>11625.084027586207</v>
      </c>
      <c r="Y71" s="65">
        <f t="shared" si="453"/>
        <v>11419.516910344828</v>
      </c>
      <c r="Z71" s="65">
        <f t="shared" si="453"/>
        <v>11213.949793103449</v>
      </c>
      <c r="AA71" s="65">
        <f t="shared" si="453"/>
        <v>11008.382675862069</v>
      </c>
      <c r="AB71" s="65">
        <f t="shared" si="453"/>
        <v>10802.81555862069</v>
      </c>
      <c r="AC71" s="65">
        <f t="shared" si="453"/>
        <v>10597.24844137931</v>
      </c>
      <c r="AD71" s="65">
        <f t="shared" si="453"/>
        <v>10391.681324137931</v>
      </c>
      <c r="AE71" s="65">
        <f t="shared" si="453"/>
        <v>10186.114206896553</v>
      </c>
      <c r="AF71" s="65">
        <f t="shared" si="453"/>
        <v>9980.5470896551742</v>
      </c>
      <c r="AG71" s="65">
        <f t="shared" si="453"/>
        <v>9774.9799724137956</v>
      </c>
      <c r="AH71" s="65">
        <f t="shared" si="453"/>
        <v>9569.4128551724152</v>
      </c>
      <c r="AI71" s="65">
        <f t="shared" si="453"/>
        <v>9363.8457379310366</v>
      </c>
      <c r="AJ71" s="65">
        <f t="shared" si="453"/>
        <v>9158.2786206896581</v>
      </c>
      <c r="AK71" s="65">
        <f t="shared" si="453"/>
        <v>8952.7115034482777</v>
      </c>
      <c r="AL71" s="65">
        <f t="shared" si="453"/>
        <v>8747.1443862068991</v>
      </c>
      <c r="AM71" s="65">
        <f t="shared" si="453"/>
        <v>8541.5772689655205</v>
      </c>
      <c r="AN71" s="65">
        <f t="shared" si="453"/>
        <v>8336.0101517241401</v>
      </c>
      <c r="AO71" s="65">
        <f t="shared" si="453"/>
        <v>8130.4430344827615</v>
      </c>
      <c r="AP71" s="65">
        <f t="shared" si="453"/>
        <v>7924.875917241382</v>
      </c>
      <c r="AQ71" s="65">
        <f t="shared" si="453"/>
        <v>7719.3088000000034</v>
      </c>
      <c r="AR71" s="65">
        <f t="shared" si="453"/>
        <v>7513.7416827586239</v>
      </c>
      <c r="AS71" s="65">
        <f t="shared" si="453"/>
        <v>7308.1745655172444</v>
      </c>
      <c r="AT71" s="65">
        <f t="shared" si="453"/>
        <v>7102.607448275865</v>
      </c>
      <c r="AU71" s="65">
        <f t="shared" si="453"/>
        <v>6897.0403310344864</v>
      </c>
      <c r="AV71" s="65">
        <f t="shared" si="453"/>
        <v>6691.4732137931069</v>
      </c>
      <c r="AW71" s="65">
        <f t="shared" si="453"/>
        <v>1.3301032595336437E-10</v>
      </c>
      <c r="AX71" s="65">
        <f t="shared" si="453"/>
        <v>0</v>
      </c>
      <c r="AY71" s="65">
        <f t="shared" si="453"/>
        <v>0</v>
      </c>
      <c r="AZ71" s="65">
        <f t="shared" si="453"/>
        <v>0</v>
      </c>
      <c r="BA71" s="65">
        <f t="shared" si="453"/>
        <v>0</v>
      </c>
      <c r="BB71" s="65">
        <f t="shared" si="453"/>
        <v>0</v>
      </c>
      <c r="BC71" s="65">
        <f t="shared" si="453"/>
        <v>0</v>
      </c>
      <c r="BD71" s="65">
        <f t="shared" si="453"/>
        <v>0</v>
      </c>
      <c r="BE71" s="65">
        <f t="shared" si="453"/>
        <v>0</v>
      </c>
      <c r="BF71" s="65">
        <f t="shared" si="453"/>
        <v>0</v>
      </c>
      <c r="BG71" s="65">
        <f t="shared" si="453"/>
        <v>0</v>
      </c>
      <c r="BH71" s="65">
        <f t="shared" si="453"/>
        <v>0</v>
      </c>
      <c r="BI71" s="65">
        <f t="shared" si="453"/>
        <v>0</v>
      </c>
      <c r="BJ71" s="65">
        <f t="shared" si="453"/>
        <v>0</v>
      </c>
      <c r="BK71" s="65">
        <f t="shared" si="453"/>
        <v>0</v>
      </c>
      <c r="BL71" s="65">
        <f t="shared" si="453"/>
        <v>0</v>
      </c>
      <c r="BM71" s="65">
        <f t="shared" si="453"/>
        <v>0</v>
      </c>
      <c r="BN71" s="65">
        <f t="shared" si="453"/>
        <v>0</v>
      </c>
      <c r="BO71" s="65">
        <f t="shared" si="453"/>
        <v>0</v>
      </c>
      <c r="BP71" s="65">
        <f t="shared" si="453"/>
        <v>0</v>
      </c>
      <c r="BQ71" s="65">
        <f t="shared" si="453"/>
        <v>0</v>
      </c>
      <c r="BR71" s="65">
        <f t="shared" si="453"/>
        <v>0</v>
      </c>
      <c r="BS71" s="65">
        <f t="shared" si="453"/>
        <v>0</v>
      </c>
      <c r="BT71" s="65">
        <f t="shared" si="453"/>
        <v>0</v>
      </c>
      <c r="BU71" s="65">
        <f t="shared" si="453"/>
        <v>0</v>
      </c>
      <c r="BV71" s="65">
        <f t="shared" si="453"/>
        <v>0</v>
      </c>
      <c r="BW71" s="65">
        <f t="shared" si="453"/>
        <v>0</v>
      </c>
      <c r="BX71" s="65">
        <f t="shared" si="453"/>
        <v>0</v>
      </c>
      <c r="BY71" s="65">
        <f t="shared" si="453"/>
        <v>0</v>
      </c>
      <c r="BZ71" s="65">
        <f t="shared" si="453"/>
        <v>0</v>
      </c>
      <c r="CA71" s="65">
        <f t="shared" si="453"/>
        <v>0</v>
      </c>
      <c r="CB71" s="65">
        <f t="shared" ref="CB71:CP71" si="454">+CB70*$G71+CB68</f>
        <v>0</v>
      </c>
      <c r="CC71" s="65">
        <f t="shared" si="454"/>
        <v>0</v>
      </c>
      <c r="CD71" s="65">
        <f t="shared" si="454"/>
        <v>0</v>
      </c>
      <c r="CE71" s="65">
        <f t="shared" si="454"/>
        <v>0</v>
      </c>
      <c r="CF71" s="65">
        <f t="shared" si="454"/>
        <v>0</v>
      </c>
      <c r="CG71" s="65">
        <f t="shared" si="454"/>
        <v>0</v>
      </c>
      <c r="CH71" s="65">
        <f t="shared" si="454"/>
        <v>0</v>
      </c>
      <c r="CI71" s="65">
        <f t="shared" si="454"/>
        <v>0</v>
      </c>
      <c r="CJ71" s="65">
        <f t="shared" si="454"/>
        <v>0</v>
      </c>
      <c r="CK71" s="65">
        <f t="shared" si="454"/>
        <v>0</v>
      </c>
      <c r="CL71" s="65">
        <f t="shared" si="454"/>
        <v>0</v>
      </c>
      <c r="CM71" s="65">
        <f t="shared" si="454"/>
        <v>0</v>
      </c>
      <c r="CN71" s="65">
        <f t="shared" si="454"/>
        <v>0</v>
      </c>
      <c r="CO71" s="65">
        <f t="shared" si="454"/>
        <v>0</v>
      </c>
      <c r="CP71" s="65">
        <f t="shared" si="454"/>
        <v>0</v>
      </c>
    </row>
    <row r="73" spans="2:94" ht="26.25" x14ac:dyDescent="0.4">
      <c r="B73" s="144" t="s">
        <v>158</v>
      </c>
      <c r="C73" s="145"/>
      <c r="D73" s="145"/>
      <c r="E73" s="145"/>
      <c r="F73" s="142"/>
    </row>
    <row r="74" spans="2:94" ht="15" thickBot="1" x14ac:dyDescent="0.25"/>
    <row r="75" spans="2:94" ht="47.85" customHeight="1" thickBot="1" x14ac:dyDescent="0.25">
      <c r="B75" s="3" t="s">
        <v>1</v>
      </c>
      <c r="C75" s="4" t="e">
        <f>#REF!</f>
        <v>#REF!</v>
      </c>
      <c r="D75" s="5" t="s">
        <v>2</v>
      </c>
      <c r="E75" s="6"/>
      <c r="F75" s="7" t="s">
        <v>3</v>
      </c>
      <c r="G75" s="8" t="s">
        <v>4</v>
      </c>
      <c r="H75" s="9"/>
      <c r="I75" s="10"/>
      <c r="J75" s="11"/>
    </row>
    <row r="76" spans="2:94" ht="15" thickBot="1" x14ac:dyDescent="0.25"/>
    <row r="77" spans="2:94" ht="48.6" customHeight="1" thickBot="1" x14ac:dyDescent="0.25">
      <c r="B77" s="153" t="s">
        <v>5</v>
      </c>
      <c r="C77" s="154"/>
      <c r="D77" s="11"/>
      <c r="E77" s="11"/>
      <c r="F77" s="11"/>
      <c r="G77" s="11"/>
      <c r="H77" s="11"/>
      <c r="I77" s="11"/>
      <c r="J77" s="11"/>
      <c r="K77" s="11"/>
    </row>
    <row r="78" spans="2:94" ht="129.75" thickBot="1" x14ac:dyDescent="0.25">
      <c r="B78" s="12" t="s">
        <v>6</v>
      </c>
      <c r="C78" s="13" t="s">
        <v>7</v>
      </c>
      <c r="D78" s="14" t="s">
        <v>8</v>
      </c>
      <c r="E78" s="14" t="s">
        <v>9</v>
      </c>
      <c r="F78" s="14" t="s">
        <v>10</v>
      </c>
      <c r="G78" s="14" t="s">
        <v>11</v>
      </c>
      <c r="H78" s="15" t="s">
        <v>12</v>
      </c>
      <c r="I78" s="16" t="s">
        <v>13</v>
      </c>
      <c r="J78" s="17" t="s">
        <v>14</v>
      </c>
      <c r="K78" s="17" t="s">
        <v>15</v>
      </c>
      <c r="L78" s="17" t="s">
        <v>16</v>
      </c>
      <c r="M78" s="17" t="s">
        <v>17</v>
      </c>
      <c r="N78" s="17" t="s">
        <v>18</v>
      </c>
      <c r="O78" s="17" t="s">
        <v>19</v>
      </c>
      <c r="P78" s="17" t="s">
        <v>20</v>
      </c>
      <c r="Q78" s="17" t="s">
        <v>21</v>
      </c>
      <c r="R78" s="17" t="s">
        <v>22</v>
      </c>
      <c r="S78" s="17" t="s">
        <v>23</v>
      </c>
      <c r="T78" s="17" t="s">
        <v>24</v>
      </c>
      <c r="U78" s="17" t="s">
        <v>25</v>
      </c>
      <c r="V78" s="17" t="s">
        <v>26</v>
      </c>
      <c r="W78" s="17" t="s">
        <v>27</v>
      </c>
      <c r="X78" s="17" t="s">
        <v>28</v>
      </c>
      <c r="Y78" s="17" t="s">
        <v>29</v>
      </c>
      <c r="Z78" s="17" t="s">
        <v>30</v>
      </c>
      <c r="AA78" s="17" t="s">
        <v>31</v>
      </c>
      <c r="AB78" s="17" t="s">
        <v>32</v>
      </c>
      <c r="AC78" s="17" t="s">
        <v>33</v>
      </c>
      <c r="AD78" s="17" t="s">
        <v>34</v>
      </c>
      <c r="AE78" s="17" t="s">
        <v>35</v>
      </c>
      <c r="AF78" s="17" t="s">
        <v>36</v>
      </c>
      <c r="AG78" s="17" t="s">
        <v>37</v>
      </c>
      <c r="AH78" s="17" t="s">
        <v>38</v>
      </c>
      <c r="AI78" s="17" t="s">
        <v>39</v>
      </c>
      <c r="AJ78" s="17" t="s">
        <v>40</v>
      </c>
      <c r="AK78" s="17" t="s">
        <v>41</v>
      </c>
      <c r="AL78" s="17" t="s">
        <v>42</v>
      </c>
      <c r="AM78" s="17" t="s">
        <v>43</v>
      </c>
      <c r="AN78" s="17" t="s">
        <v>44</v>
      </c>
      <c r="AO78" s="17" t="s">
        <v>45</v>
      </c>
      <c r="AP78" s="17" t="s">
        <v>46</v>
      </c>
      <c r="AQ78" s="17" t="s">
        <v>47</v>
      </c>
      <c r="AR78" s="17" t="s">
        <v>48</v>
      </c>
      <c r="AS78" s="17" t="s">
        <v>49</v>
      </c>
      <c r="AT78" s="17" t="s">
        <v>50</v>
      </c>
      <c r="AU78" s="17" t="s">
        <v>51</v>
      </c>
      <c r="AV78" s="17" t="s">
        <v>52</v>
      </c>
      <c r="AW78" s="17" t="s">
        <v>53</v>
      </c>
      <c r="AX78" s="17" t="s">
        <v>54</v>
      </c>
      <c r="AY78" s="17" t="s">
        <v>55</v>
      </c>
      <c r="AZ78" s="17" t="s">
        <v>56</v>
      </c>
      <c r="BA78" s="17" t="s">
        <v>57</v>
      </c>
      <c r="BB78" s="17" t="s">
        <v>58</v>
      </c>
      <c r="BC78" s="17" t="s">
        <v>59</v>
      </c>
      <c r="BD78" s="17" t="s">
        <v>60</v>
      </c>
      <c r="BE78" s="17" t="s">
        <v>61</v>
      </c>
      <c r="BF78" s="17" t="s">
        <v>62</v>
      </c>
      <c r="BG78" s="17" t="s">
        <v>63</v>
      </c>
      <c r="BH78" s="17" t="s">
        <v>64</v>
      </c>
      <c r="BI78" s="17" t="s">
        <v>65</v>
      </c>
      <c r="BJ78" s="17" t="s">
        <v>66</v>
      </c>
      <c r="BK78" s="17" t="s">
        <v>67</v>
      </c>
      <c r="BL78" s="17" t="s">
        <v>68</v>
      </c>
      <c r="BM78" s="17" t="s">
        <v>69</v>
      </c>
      <c r="BN78" s="17" t="s">
        <v>70</v>
      </c>
      <c r="BO78" s="17" t="s">
        <v>71</v>
      </c>
      <c r="BP78" s="17" t="s">
        <v>72</v>
      </c>
      <c r="BQ78" s="17" t="s">
        <v>73</v>
      </c>
      <c r="BR78" s="17" t="s">
        <v>74</v>
      </c>
      <c r="BS78" s="17" t="s">
        <v>75</v>
      </c>
      <c r="BT78" s="17" t="s">
        <v>76</v>
      </c>
      <c r="BU78" s="17" t="s">
        <v>77</v>
      </c>
      <c r="BV78" s="17" t="s">
        <v>78</v>
      </c>
      <c r="BW78" s="17" t="s">
        <v>79</v>
      </c>
      <c r="BX78" s="17" t="s">
        <v>80</v>
      </c>
      <c r="BY78" s="17" t="s">
        <v>81</v>
      </c>
      <c r="BZ78" s="17" t="s">
        <v>82</v>
      </c>
      <c r="CA78" s="17" t="s">
        <v>83</v>
      </c>
      <c r="CB78" s="17" t="s">
        <v>84</v>
      </c>
      <c r="CC78" s="17" t="s">
        <v>85</v>
      </c>
      <c r="CD78" s="17" t="s">
        <v>86</v>
      </c>
      <c r="CE78" s="17" t="s">
        <v>87</v>
      </c>
      <c r="CF78" s="17" t="s">
        <v>88</v>
      </c>
      <c r="CG78" s="17" t="s">
        <v>89</v>
      </c>
      <c r="CH78" s="17" t="s">
        <v>90</v>
      </c>
      <c r="CI78" s="17" t="s">
        <v>91</v>
      </c>
      <c r="CJ78" s="17" t="s">
        <v>92</v>
      </c>
      <c r="CK78" s="17" t="s">
        <v>93</v>
      </c>
      <c r="CL78" s="17" t="s">
        <v>94</v>
      </c>
      <c r="CM78" s="17" t="s">
        <v>95</v>
      </c>
      <c r="CN78" s="17" t="s">
        <v>96</v>
      </c>
      <c r="CO78" s="17" t="s">
        <v>97</v>
      </c>
      <c r="CP78" s="18" t="s">
        <v>98</v>
      </c>
    </row>
    <row r="79" spans="2:94" ht="18.75" thickBot="1" x14ac:dyDescent="0.25">
      <c r="B79" s="155" t="s">
        <v>99</v>
      </c>
      <c r="C79" s="19" t="s">
        <v>144</v>
      </c>
      <c r="D79" s="19" t="s">
        <v>157</v>
      </c>
      <c r="E79" s="19" t="s">
        <v>100</v>
      </c>
      <c r="F79" s="20"/>
      <c r="G79" s="21">
        <v>29</v>
      </c>
      <c r="H79" s="22" t="s">
        <v>101</v>
      </c>
      <c r="I79" s="23"/>
      <c r="J79" s="24"/>
      <c r="K79" s="24"/>
      <c r="L79" s="24"/>
      <c r="M79" s="24"/>
      <c r="N79" s="25"/>
      <c r="O79" s="25"/>
      <c r="P79" s="26"/>
      <c r="Q79" s="26"/>
      <c r="R79" s="26"/>
      <c r="S79" s="26"/>
      <c r="T79" s="26"/>
      <c r="U79" s="26"/>
      <c r="V79" s="26"/>
      <c r="W79" s="26"/>
      <c r="X79" s="26"/>
      <c r="Y79" s="80">
        <v>39901</v>
      </c>
      <c r="Z79" s="80">
        <v>39901</v>
      </c>
      <c r="AA79" s="80">
        <v>39901</v>
      </c>
      <c r="AB79" s="80">
        <v>39901</v>
      </c>
      <c r="AC79" s="80">
        <v>39901</v>
      </c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7"/>
    </row>
    <row r="80" spans="2:94" ht="15.75" thickBot="1" x14ac:dyDescent="0.25">
      <c r="B80" s="156"/>
      <c r="C80" s="19" t="s">
        <v>144</v>
      </c>
      <c r="D80" s="19" t="s">
        <v>157</v>
      </c>
      <c r="E80" s="28" t="s">
        <v>102</v>
      </c>
      <c r="F80" s="29"/>
      <c r="G80" s="29"/>
      <c r="H80" s="30" t="s">
        <v>103</v>
      </c>
      <c r="I80" s="31"/>
      <c r="J80" s="32"/>
      <c r="K80" s="32"/>
      <c r="L80" s="32"/>
      <c r="M80" s="32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77">
        <v>892</v>
      </c>
      <c r="AE80" s="77">
        <v>892</v>
      </c>
      <c r="AF80" s="77">
        <v>892</v>
      </c>
      <c r="AG80" s="77">
        <v>892</v>
      </c>
      <c r="AH80" s="77">
        <v>892</v>
      </c>
      <c r="AI80" s="77">
        <v>892</v>
      </c>
      <c r="AJ80" s="77">
        <v>892</v>
      </c>
      <c r="AK80" s="77">
        <v>892</v>
      </c>
      <c r="AL80" s="77">
        <v>892</v>
      </c>
      <c r="AM80" s="77">
        <v>892</v>
      </c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4"/>
    </row>
    <row r="81" spans="2:94" ht="15.75" thickBot="1" x14ac:dyDescent="0.25">
      <c r="B81" s="156"/>
      <c r="C81" s="19" t="s">
        <v>144</v>
      </c>
      <c r="D81" s="19" t="s">
        <v>157</v>
      </c>
      <c r="E81" s="28" t="s">
        <v>104</v>
      </c>
      <c r="F81" s="29"/>
      <c r="G81" s="29"/>
      <c r="H81" s="30" t="s">
        <v>103</v>
      </c>
      <c r="I81" s="31"/>
      <c r="J81" s="32"/>
      <c r="K81" s="32"/>
      <c r="L81" s="32"/>
      <c r="M81" s="32"/>
      <c r="N81" s="35">
        <f>+N95</f>
        <v>0</v>
      </c>
      <c r="O81" s="35">
        <f t="shared" ref="O81:AX81" si="455">+O95</f>
        <v>0</v>
      </c>
      <c r="P81" s="35">
        <f t="shared" si="455"/>
        <v>0</v>
      </c>
      <c r="Q81" s="35">
        <f t="shared" si="455"/>
        <v>0</v>
      </c>
      <c r="R81" s="35">
        <f t="shared" si="455"/>
        <v>0</v>
      </c>
      <c r="S81" s="35">
        <f t="shared" si="455"/>
        <v>0</v>
      </c>
      <c r="T81" s="35">
        <f t="shared" si="455"/>
        <v>0</v>
      </c>
      <c r="U81" s="35">
        <f t="shared" si="455"/>
        <v>0</v>
      </c>
      <c r="V81" s="35">
        <f t="shared" si="455"/>
        <v>0</v>
      </c>
      <c r="W81" s="35">
        <f t="shared" si="455"/>
        <v>0</v>
      </c>
      <c r="X81" s="35">
        <f t="shared" si="455"/>
        <v>0</v>
      </c>
      <c r="Y81" s="35">
        <f t="shared" si="455"/>
        <v>2599.3437655172411</v>
      </c>
      <c r="Z81" s="35">
        <f t="shared" si="455"/>
        <v>5155.7595586206889</v>
      </c>
      <c r="AA81" s="35">
        <f t="shared" si="455"/>
        <v>7669.2473793103445</v>
      </c>
      <c r="AB81" s="35">
        <f t="shared" si="455"/>
        <v>10139.807227586207</v>
      </c>
      <c r="AC81" s="35">
        <f t="shared" si="455"/>
        <v>12567.439103448276</v>
      </c>
      <c r="AD81" s="35">
        <f t="shared" si="455"/>
        <v>12352.799241379309</v>
      </c>
      <c r="AE81" s="35">
        <f t="shared" si="455"/>
        <v>12138.159379310342</v>
      </c>
      <c r="AF81" s="35">
        <f t="shared" si="455"/>
        <v>11923.519517241377</v>
      </c>
      <c r="AG81" s="35">
        <f t="shared" si="455"/>
        <v>11708.879655172412</v>
      </c>
      <c r="AH81" s="35">
        <f t="shared" si="455"/>
        <v>11494.239793103447</v>
      </c>
      <c r="AI81" s="35">
        <f t="shared" si="455"/>
        <v>11279.599931034481</v>
      </c>
      <c r="AJ81" s="35">
        <f t="shared" si="455"/>
        <v>11064.960068965516</v>
      </c>
      <c r="AK81" s="35">
        <f t="shared" si="455"/>
        <v>10850.320206896549</v>
      </c>
      <c r="AL81" s="35">
        <f t="shared" si="455"/>
        <v>10635.680344827584</v>
      </c>
      <c r="AM81" s="35">
        <f t="shared" si="455"/>
        <v>10421.040482758617</v>
      </c>
      <c r="AN81" s="35">
        <f t="shared" si="455"/>
        <v>10206.400620689652</v>
      </c>
      <c r="AO81" s="35">
        <f t="shared" si="455"/>
        <v>9991.7607586206868</v>
      </c>
      <c r="AP81" s="35">
        <f t="shared" si="455"/>
        <v>9777.1208965517217</v>
      </c>
      <c r="AQ81" s="35">
        <f t="shared" si="455"/>
        <v>9562.4810344827547</v>
      </c>
      <c r="AR81" s="35">
        <f t="shared" si="455"/>
        <v>9347.8411724137895</v>
      </c>
      <c r="AS81" s="35">
        <f t="shared" si="455"/>
        <v>9133.2013103448226</v>
      </c>
      <c r="AT81" s="35">
        <f t="shared" si="455"/>
        <v>8918.5614482758574</v>
      </c>
      <c r="AU81" s="35">
        <f t="shared" si="455"/>
        <v>8703.9215862068922</v>
      </c>
      <c r="AV81" s="35">
        <f t="shared" si="455"/>
        <v>8489.2817241379271</v>
      </c>
      <c r="AW81" s="35">
        <f t="shared" si="455"/>
        <v>8274.6418620689619</v>
      </c>
      <c r="AX81" s="35">
        <f t="shared" si="455"/>
        <v>8060.0019999999959</v>
      </c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</row>
    <row r="82" spans="2:94" ht="18.75" thickBot="1" x14ac:dyDescent="0.3">
      <c r="B82" s="156"/>
      <c r="C82" s="19" t="s">
        <v>144</v>
      </c>
      <c r="D82" s="19" t="s">
        <v>157</v>
      </c>
      <c r="E82" s="28" t="s">
        <v>105</v>
      </c>
      <c r="F82" s="36">
        <v>3.5000000000000003E-2</v>
      </c>
      <c r="G82" s="29"/>
      <c r="H82" s="30" t="s">
        <v>103</v>
      </c>
      <c r="I82" s="31"/>
      <c r="J82" s="32"/>
      <c r="K82" s="32"/>
      <c r="L82" s="32"/>
      <c r="M82" s="32"/>
      <c r="N82" s="37">
        <f>+$F82</f>
        <v>3.5000000000000003E-2</v>
      </c>
      <c r="O82" s="38">
        <f>N82</f>
        <v>3.5000000000000003E-2</v>
      </c>
      <c r="P82" s="38">
        <f t="shared" ref="P82" si="456">O82</f>
        <v>3.5000000000000003E-2</v>
      </c>
      <c r="Q82" s="38">
        <f t="shared" ref="Q82" si="457">P82</f>
        <v>3.5000000000000003E-2</v>
      </c>
      <c r="R82" s="38">
        <f t="shared" ref="R82" si="458">Q82</f>
        <v>3.5000000000000003E-2</v>
      </c>
      <c r="S82" s="38">
        <f t="shared" ref="S82" si="459">R82</f>
        <v>3.5000000000000003E-2</v>
      </c>
      <c r="T82" s="38">
        <f t="shared" ref="T82" si="460">S82</f>
        <v>3.5000000000000003E-2</v>
      </c>
      <c r="U82" s="38">
        <f t="shared" ref="U82" si="461">T82</f>
        <v>3.5000000000000003E-2</v>
      </c>
      <c r="V82" s="38">
        <f t="shared" ref="V82" si="462">U82</f>
        <v>3.5000000000000003E-2</v>
      </c>
      <c r="W82" s="38">
        <f t="shared" ref="W82" si="463">V82</f>
        <v>3.5000000000000003E-2</v>
      </c>
      <c r="X82" s="38">
        <f t="shared" ref="X82" si="464">W82</f>
        <v>3.5000000000000003E-2</v>
      </c>
      <c r="Y82" s="38">
        <f t="shared" ref="Y82" si="465">X82</f>
        <v>3.5000000000000003E-2</v>
      </c>
      <c r="Z82" s="38">
        <f t="shared" ref="Z82" si="466">Y82</f>
        <v>3.5000000000000003E-2</v>
      </c>
      <c r="AA82" s="38">
        <f t="shared" ref="AA82" si="467">Z82</f>
        <v>3.5000000000000003E-2</v>
      </c>
      <c r="AB82" s="38">
        <f t="shared" ref="AB82" si="468">AA82</f>
        <v>3.5000000000000003E-2</v>
      </c>
      <c r="AC82" s="38">
        <f t="shared" ref="AC82" si="469">AB82</f>
        <v>3.5000000000000003E-2</v>
      </c>
      <c r="AD82" s="38">
        <f t="shared" ref="AD82" si="470">AC82</f>
        <v>3.5000000000000003E-2</v>
      </c>
      <c r="AE82" s="38">
        <f t="shared" ref="AE82" si="471">AD82</f>
        <v>3.5000000000000003E-2</v>
      </c>
      <c r="AF82" s="38">
        <f t="shared" ref="AF82" si="472">AE82</f>
        <v>3.5000000000000003E-2</v>
      </c>
      <c r="AG82" s="38">
        <f t="shared" ref="AG82" si="473">AF82</f>
        <v>3.5000000000000003E-2</v>
      </c>
      <c r="AH82" s="38">
        <f t="shared" ref="AH82" si="474">AG82</f>
        <v>3.5000000000000003E-2</v>
      </c>
      <c r="AI82" s="38">
        <f t="shared" ref="AI82" si="475">AH82</f>
        <v>3.5000000000000003E-2</v>
      </c>
      <c r="AJ82" s="38">
        <f t="shared" ref="AJ82" si="476">AI82</f>
        <v>3.5000000000000003E-2</v>
      </c>
      <c r="AK82" s="38">
        <f t="shared" ref="AK82" si="477">AJ82</f>
        <v>3.5000000000000003E-2</v>
      </c>
      <c r="AL82" s="38">
        <f t="shared" ref="AL82" si="478">AK82</f>
        <v>3.5000000000000003E-2</v>
      </c>
      <c r="AM82" s="38">
        <f t="shared" ref="AM82" si="479">AL82</f>
        <v>3.5000000000000003E-2</v>
      </c>
      <c r="AN82" s="38">
        <f t="shared" ref="AN82" si="480">AM82</f>
        <v>3.5000000000000003E-2</v>
      </c>
      <c r="AO82" s="38">
        <f t="shared" ref="AO82" si="481">AN82</f>
        <v>3.5000000000000003E-2</v>
      </c>
      <c r="AP82" s="38">
        <f t="shared" ref="AP82" si="482">AO82</f>
        <v>3.5000000000000003E-2</v>
      </c>
      <c r="AQ82" s="38">
        <f t="shared" ref="AQ82" si="483">AP82</f>
        <v>3.5000000000000003E-2</v>
      </c>
      <c r="AR82" s="38">
        <f t="shared" ref="AR82" si="484">AQ82</f>
        <v>3.5000000000000003E-2</v>
      </c>
      <c r="AS82" s="37">
        <v>0.03</v>
      </c>
      <c r="AT82" s="38">
        <f>+AS82</f>
        <v>0.03</v>
      </c>
      <c r="AU82" s="38">
        <f t="shared" ref="AU82" si="485">+AT82</f>
        <v>0.03</v>
      </c>
      <c r="AV82" s="38">
        <f t="shared" ref="AV82" si="486">+AU82</f>
        <v>0.03</v>
      </c>
      <c r="AW82" s="38">
        <f t="shared" ref="AW82" si="487">+AV82</f>
        <v>0.03</v>
      </c>
      <c r="AX82" s="38">
        <f t="shared" ref="AX82" si="488">+AW82</f>
        <v>0.03</v>
      </c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7"/>
      <c r="CM82" s="38"/>
      <c r="CN82" s="38"/>
      <c r="CO82" s="38"/>
      <c r="CP82" s="38"/>
    </row>
    <row r="83" spans="2:94" ht="15.75" thickBot="1" x14ac:dyDescent="0.25">
      <c r="B83" s="156"/>
      <c r="C83" s="19" t="s">
        <v>144</v>
      </c>
      <c r="D83" s="19" t="s">
        <v>157</v>
      </c>
      <c r="E83" s="28" t="s">
        <v>106</v>
      </c>
      <c r="F83" s="29"/>
      <c r="G83" s="29"/>
      <c r="H83" s="30" t="s">
        <v>103</v>
      </c>
      <c r="I83" s="31"/>
      <c r="J83" s="32"/>
      <c r="K83" s="32"/>
      <c r="L83" s="32"/>
      <c r="M83" s="32"/>
      <c r="N83" s="39">
        <f>1/(1+N82)</f>
        <v>0.96618357487922713</v>
      </c>
      <c r="O83" s="39">
        <f>1/(1+O82)*N83</f>
        <v>0.93351070036640305</v>
      </c>
      <c r="P83" s="39">
        <f t="shared" ref="P83" si="489">1/(1+P82)*O83</f>
        <v>0.90194270566802237</v>
      </c>
      <c r="Q83" s="39">
        <f t="shared" ref="Q83" si="490">1/(1+Q82)*P83</f>
        <v>0.87144222769857238</v>
      </c>
      <c r="R83" s="39">
        <f t="shared" ref="R83" si="491">1/(1+R82)*Q83</f>
        <v>0.84197316685852408</v>
      </c>
      <c r="S83" s="39">
        <f t="shared" ref="S83" si="492">1/(1+S82)*R83</f>
        <v>0.81350064430775282</v>
      </c>
      <c r="T83" s="39">
        <f t="shared" ref="T83" si="493">1/(1+T82)*S83</f>
        <v>0.78599096068381924</v>
      </c>
      <c r="U83" s="39">
        <f t="shared" ref="U83" si="494">1/(1+U82)*T83</f>
        <v>0.75941155621625056</v>
      </c>
      <c r="V83" s="39">
        <f t="shared" ref="V83" si="495">1/(1+V82)*U83</f>
        <v>0.73373097218961414</v>
      </c>
      <c r="W83" s="39">
        <f t="shared" ref="W83" si="496">1/(1+W82)*V83</f>
        <v>0.70891881370977217</v>
      </c>
      <c r="X83" s="39">
        <f t="shared" ref="X83" si="497">1/(1+X82)*W83</f>
        <v>0.68494571372924851</v>
      </c>
      <c r="Y83" s="39">
        <f t="shared" ref="Y83" si="498">1/(1+Y82)*X83</f>
        <v>0.66178329828912907</v>
      </c>
      <c r="Z83" s="39">
        <f t="shared" ref="Z83" si="499">1/(1+Z82)*Y83</f>
        <v>0.63940415293635666</v>
      </c>
      <c r="AA83" s="39">
        <f t="shared" ref="AA83" si="500">1/(1+AA82)*Z83</f>
        <v>0.61778179027667313</v>
      </c>
      <c r="AB83" s="39">
        <f t="shared" ref="AB83" si="501">1/(1+AB82)*AA83</f>
        <v>0.59689061862480497</v>
      </c>
      <c r="AC83" s="39">
        <f t="shared" ref="AC83" si="502">1/(1+AC82)*AB83</f>
        <v>0.57670591171478747</v>
      </c>
      <c r="AD83" s="39">
        <f t="shared" ref="AD83" si="503">1/(1+AD82)*AC83</f>
        <v>0.55720377943457733</v>
      </c>
      <c r="AE83" s="39">
        <f t="shared" ref="AE83" si="504">1/(1+AE82)*AD83</f>
        <v>0.53836113955031628</v>
      </c>
      <c r="AF83" s="39">
        <f t="shared" ref="AF83" si="505">1/(1+AF82)*AE83</f>
        <v>0.520155690386779</v>
      </c>
      <c r="AG83" s="39">
        <f t="shared" ref="AG83" si="506">1/(1+AG82)*AF83</f>
        <v>0.50256588443167061</v>
      </c>
      <c r="AH83" s="39">
        <f t="shared" ref="AH83" si="507">1/(1+AH82)*AG83</f>
        <v>0.48557090283253201</v>
      </c>
      <c r="AI83" s="39">
        <f t="shared" ref="AI83" si="508">1/(1+AI82)*AH83</f>
        <v>0.46915063075606961</v>
      </c>
      <c r="AJ83" s="39">
        <f t="shared" ref="AJ83" si="509">1/(1+AJ82)*AI83</f>
        <v>0.45328563358074364</v>
      </c>
      <c r="AK83" s="39">
        <f t="shared" ref="AK83" si="510">1/(1+AK82)*AJ83</f>
        <v>0.43795713389443836</v>
      </c>
      <c r="AL83" s="39">
        <f t="shared" ref="AL83" si="511">1/(1+AL82)*AK83</f>
        <v>0.42314698926998878</v>
      </c>
      <c r="AM83" s="39">
        <f t="shared" ref="AM83" si="512">1/(1+AM82)*AL83</f>
        <v>0.40883767079225974</v>
      </c>
      <c r="AN83" s="39">
        <f t="shared" ref="AN83" si="513">1/(1+AN82)*AM83</f>
        <v>0.39501224231136212</v>
      </c>
      <c r="AO83" s="39">
        <f t="shared" ref="AO83" si="514">1/(1+AO82)*AN83</f>
        <v>0.38165434039745133</v>
      </c>
      <c r="AP83" s="39">
        <f t="shared" ref="AP83" si="515">1/(1+AP82)*AO83</f>
        <v>0.36874815497338298</v>
      </c>
      <c r="AQ83" s="39">
        <f t="shared" ref="AQ83" si="516">1/(1+AQ82)*AP83</f>
        <v>0.35627841060230242</v>
      </c>
      <c r="AR83" s="39">
        <f t="shared" ref="AR83" si="517">1/(1+AR82)*AQ83</f>
        <v>0.34423034840802169</v>
      </c>
      <c r="AS83" s="39">
        <f t="shared" ref="AS83" si="518">1/(1+AS82)*AR83</f>
        <v>0.33420422175536085</v>
      </c>
      <c r="AT83" s="39">
        <f t="shared" ref="AT83" si="519">1/(1+AT82)*AS83</f>
        <v>0.32447011820908822</v>
      </c>
      <c r="AU83" s="39">
        <f t="shared" ref="AU83" si="520">1/(1+AU82)*AT83</f>
        <v>0.31501953224183321</v>
      </c>
      <c r="AV83" s="39">
        <f t="shared" ref="AV83" si="521">1/(1+AV82)*AU83</f>
        <v>0.30584420606003226</v>
      </c>
      <c r="AW83" s="39">
        <f t="shared" ref="AW83" si="522">1/(1+AW82)*AV83</f>
        <v>0.29693612238838085</v>
      </c>
      <c r="AX83" s="39">
        <f t="shared" ref="AX83" si="523">1/(1+AX82)*AW83</f>
        <v>0.28828749746444743</v>
      </c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</row>
    <row r="84" spans="2:94" ht="15.75" thickBot="1" x14ac:dyDescent="0.25">
      <c r="B84" s="156"/>
      <c r="C84" s="19" t="s">
        <v>144</v>
      </c>
      <c r="D84" s="19" t="s">
        <v>157</v>
      </c>
      <c r="E84" s="28" t="s">
        <v>107</v>
      </c>
      <c r="F84" s="28" t="s">
        <v>108</v>
      </c>
      <c r="G84" s="28"/>
      <c r="H84" s="28" t="s">
        <v>109</v>
      </c>
      <c r="I84" s="31"/>
      <c r="J84" s="32"/>
      <c r="K84" s="32"/>
      <c r="L84" s="32"/>
      <c r="M84" s="32"/>
      <c r="N84" s="33"/>
      <c r="O84" s="33"/>
      <c r="P84" s="33"/>
      <c r="Q84" s="33"/>
      <c r="R84" s="78">
        <f>11343/5</f>
        <v>2268.6</v>
      </c>
      <c r="S84" s="78">
        <f>11343/5</f>
        <v>2268.6</v>
      </c>
      <c r="T84" s="78">
        <f>11343/5</f>
        <v>2268.6</v>
      </c>
      <c r="U84" s="78">
        <f>11343/5</f>
        <v>2268.6</v>
      </c>
      <c r="V84" s="78">
        <f>11343/5</f>
        <v>2268.6</v>
      </c>
      <c r="W84" s="68"/>
      <c r="X84" s="68"/>
      <c r="Y84" s="68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4"/>
    </row>
    <row r="85" spans="2:94" ht="15.75" thickBot="1" x14ac:dyDescent="0.25">
      <c r="B85" s="156"/>
      <c r="C85" s="19" t="s">
        <v>144</v>
      </c>
      <c r="D85" s="19" t="s">
        <v>157</v>
      </c>
      <c r="E85" s="30" t="s">
        <v>107</v>
      </c>
      <c r="F85" s="28" t="s">
        <v>110</v>
      </c>
      <c r="G85" s="28"/>
      <c r="H85" s="40" t="s">
        <v>109</v>
      </c>
      <c r="I85" s="41"/>
      <c r="J85" s="32"/>
      <c r="K85" s="32"/>
      <c r="L85" s="32"/>
      <c r="M85" s="32"/>
      <c r="N85" s="33"/>
      <c r="O85" s="33"/>
      <c r="P85" s="33"/>
      <c r="Q85" s="33"/>
      <c r="R85" s="33"/>
      <c r="S85" s="68"/>
      <c r="T85" s="68"/>
      <c r="U85" s="68"/>
      <c r="V85" s="68"/>
      <c r="W85" s="68"/>
      <c r="X85" s="68"/>
      <c r="Y85" s="68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4"/>
    </row>
    <row r="86" spans="2:94" s="42" customFormat="1" ht="29.25" thickBot="1" x14ac:dyDescent="0.25">
      <c r="B86" s="156"/>
      <c r="C86" s="19" t="s">
        <v>144</v>
      </c>
      <c r="D86" s="19" t="s">
        <v>157</v>
      </c>
      <c r="E86" s="44" t="s">
        <v>111</v>
      </c>
      <c r="F86" s="43"/>
      <c r="G86" s="43"/>
      <c r="H86" s="43" t="s">
        <v>101</v>
      </c>
      <c r="I86" s="45"/>
      <c r="J86" s="46"/>
      <c r="K86" s="46"/>
      <c r="L86" s="46"/>
      <c r="M86" s="46"/>
      <c r="N86" s="47" t="str">
        <f t="shared" ref="N86:BY86" si="524">IF((N80+N81)*N83&lt;&gt;0,(N80+N81)*N83,"")</f>
        <v/>
      </c>
      <c r="O86" s="47" t="str">
        <f t="shared" si="524"/>
        <v/>
      </c>
      <c r="P86" s="47" t="str">
        <f t="shared" si="524"/>
        <v/>
      </c>
      <c r="Q86" s="47" t="str">
        <f t="shared" si="524"/>
        <v/>
      </c>
      <c r="R86" s="47" t="str">
        <f t="shared" si="524"/>
        <v/>
      </c>
      <c r="S86" s="47" t="str">
        <f t="shared" si="524"/>
        <v/>
      </c>
      <c r="T86" s="47" t="str">
        <f t="shared" si="524"/>
        <v/>
      </c>
      <c r="U86" s="47" t="str">
        <f t="shared" si="524"/>
        <v/>
      </c>
      <c r="V86" s="47" t="str">
        <f t="shared" si="524"/>
        <v/>
      </c>
      <c r="W86" s="47" t="str">
        <f t="shared" si="524"/>
        <v/>
      </c>
      <c r="X86" s="47" t="str">
        <f t="shared" si="524"/>
        <v/>
      </c>
      <c r="Y86" s="47">
        <f t="shared" si="524"/>
        <v>1720.2022905312842</v>
      </c>
      <c r="Z86" s="47">
        <f t="shared" si="524"/>
        <v>3296.6140733233856</v>
      </c>
      <c r="AA86" s="47">
        <f t="shared" si="524"/>
        <v>4737.9213760650282</v>
      </c>
      <c r="AB86" s="47">
        <f t="shared" si="524"/>
        <v>6052.3558088102</v>
      </c>
      <c r="AC86" s="47">
        <f t="shared" si="524"/>
        <v>7247.7164260742093</v>
      </c>
      <c r="AD86" s="47">
        <f t="shared" si="524"/>
        <v>7380.0521951487735</v>
      </c>
      <c r="AE86" s="47">
        <f t="shared" si="524"/>
        <v>7014.9314519677573</v>
      </c>
      <c r="AF86" s="47">
        <f t="shared" si="524"/>
        <v>6666.0654021559294</v>
      </c>
      <c r="AG86" s="47">
        <f t="shared" si="524"/>
        <v>6332.7722285187674</v>
      </c>
      <c r="AH86" s="47">
        <f t="shared" si="524"/>
        <v>6014.3976390374755</v>
      </c>
      <c r="AI86" s="47">
        <f t="shared" si="524"/>
        <v>5710.3137849553605</v>
      </c>
      <c r="AJ86" s="47">
        <f t="shared" si="524"/>
        <v>5419.9182205606858</v>
      </c>
      <c r="AK86" s="47">
        <f t="shared" si="524"/>
        <v>5142.6329030831612</v>
      </c>
      <c r="AL86" s="47">
        <f t="shared" si="524"/>
        <v>4877.9032311806186</v>
      </c>
      <c r="AM86" s="47">
        <f t="shared" si="524"/>
        <v>4625.1971205495747</v>
      </c>
      <c r="AN86" s="47">
        <f t="shared" si="524"/>
        <v>4031.6531951066977</v>
      </c>
      <c r="AO86" s="47">
        <f t="shared" si="524"/>
        <v>3813.3988617405162</v>
      </c>
      <c r="AP86" s="47">
        <f t="shared" si="524"/>
        <v>3605.2952915551555</v>
      </c>
      <c r="AQ86" s="47">
        <f t="shared" si="524"/>
        <v>3406.9055443801767</v>
      </c>
      <c r="AR86" s="47">
        <f t="shared" si="524"/>
        <v>3217.8106236428489</v>
      </c>
      <c r="AS86" s="47">
        <f t="shared" si="524"/>
        <v>3052.3544360588335</v>
      </c>
      <c r="AT86" s="47">
        <f t="shared" si="524"/>
        <v>2893.8066873770845</v>
      </c>
      <c r="AU86" s="47">
        <f t="shared" si="524"/>
        <v>2741.9053067564901</v>
      </c>
      <c r="AV86" s="47">
        <f t="shared" si="524"/>
        <v>2596.3976289389061</v>
      </c>
      <c r="AW86" s="47">
        <f t="shared" si="524"/>
        <v>2457.0400686753287</v>
      </c>
      <c r="AX86" s="47">
        <f t="shared" si="524"/>
        <v>2323.5978061384399</v>
      </c>
      <c r="AY86" s="47" t="str">
        <f t="shared" si="524"/>
        <v/>
      </c>
      <c r="AZ86" s="47" t="str">
        <f t="shared" si="524"/>
        <v/>
      </c>
      <c r="BA86" s="47" t="str">
        <f t="shared" si="524"/>
        <v/>
      </c>
      <c r="BB86" s="47" t="str">
        <f t="shared" si="524"/>
        <v/>
      </c>
      <c r="BC86" s="47" t="str">
        <f t="shared" si="524"/>
        <v/>
      </c>
      <c r="BD86" s="47" t="str">
        <f t="shared" si="524"/>
        <v/>
      </c>
      <c r="BE86" s="47" t="str">
        <f t="shared" si="524"/>
        <v/>
      </c>
      <c r="BF86" s="47" t="str">
        <f t="shared" si="524"/>
        <v/>
      </c>
      <c r="BG86" s="47" t="str">
        <f t="shared" si="524"/>
        <v/>
      </c>
      <c r="BH86" s="47" t="str">
        <f t="shared" si="524"/>
        <v/>
      </c>
      <c r="BI86" s="47" t="str">
        <f t="shared" si="524"/>
        <v/>
      </c>
      <c r="BJ86" s="47" t="str">
        <f t="shared" si="524"/>
        <v/>
      </c>
      <c r="BK86" s="47" t="str">
        <f t="shared" si="524"/>
        <v/>
      </c>
      <c r="BL86" s="47" t="str">
        <f t="shared" si="524"/>
        <v/>
      </c>
      <c r="BM86" s="47" t="str">
        <f t="shared" si="524"/>
        <v/>
      </c>
      <c r="BN86" s="47" t="str">
        <f t="shared" si="524"/>
        <v/>
      </c>
      <c r="BO86" s="47" t="str">
        <f t="shared" si="524"/>
        <v/>
      </c>
      <c r="BP86" s="47" t="str">
        <f t="shared" si="524"/>
        <v/>
      </c>
      <c r="BQ86" s="47" t="str">
        <f t="shared" si="524"/>
        <v/>
      </c>
      <c r="BR86" s="47" t="str">
        <f t="shared" si="524"/>
        <v/>
      </c>
      <c r="BS86" s="47" t="str">
        <f t="shared" si="524"/>
        <v/>
      </c>
      <c r="BT86" s="47" t="str">
        <f t="shared" si="524"/>
        <v/>
      </c>
      <c r="BU86" s="47" t="str">
        <f t="shared" si="524"/>
        <v/>
      </c>
      <c r="BV86" s="47" t="str">
        <f t="shared" si="524"/>
        <v/>
      </c>
      <c r="BW86" s="47" t="str">
        <f t="shared" si="524"/>
        <v/>
      </c>
      <c r="BX86" s="47" t="str">
        <f t="shared" si="524"/>
        <v/>
      </c>
      <c r="BY86" s="47" t="str">
        <f t="shared" si="524"/>
        <v/>
      </c>
      <c r="BZ86" s="47" t="str">
        <f t="shared" ref="BZ86:CP86" si="525">IF((BZ80+BZ81)*BZ83&lt;&gt;0,(BZ80+BZ81)*BZ83,"")</f>
        <v/>
      </c>
      <c r="CA86" s="47" t="str">
        <f t="shared" si="525"/>
        <v/>
      </c>
      <c r="CB86" s="47" t="str">
        <f t="shared" si="525"/>
        <v/>
      </c>
      <c r="CC86" s="47" t="str">
        <f t="shared" si="525"/>
        <v/>
      </c>
      <c r="CD86" s="47" t="str">
        <f t="shared" si="525"/>
        <v/>
      </c>
      <c r="CE86" s="47" t="str">
        <f t="shared" si="525"/>
        <v/>
      </c>
      <c r="CF86" s="47" t="str">
        <f t="shared" si="525"/>
        <v/>
      </c>
      <c r="CG86" s="47" t="str">
        <f t="shared" si="525"/>
        <v/>
      </c>
      <c r="CH86" s="47" t="str">
        <f t="shared" si="525"/>
        <v/>
      </c>
      <c r="CI86" s="47" t="str">
        <f t="shared" si="525"/>
        <v/>
      </c>
      <c r="CJ86" s="47" t="str">
        <f t="shared" si="525"/>
        <v/>
      </c>
      <c r="CK86" s="47" t="str">
        <f t="shared" si="525"/>
        <v/>
      </c>
      <c r="CL86" s="47" t="str">
        <f t="shared" si="525"/>
        <v/>
      </c>
      <c r="CM86" s="47" t="str">
        <f t="shared" si="525"/>
        <v/>
      </c>
      <c r="CN86" s="47" t="str">
        <f t="shared" si="525"/>
        <v/>
      </c>
      <c r="CO86" s="47" t="str">
        <f t="shared" si="525"/>
        <v/>
      </c>
      <c r="CP86" s="48" t="str">
        <f t="shared" si="525"/>
        <v/>
      </c>
    </row>
    <row r="87" spans="2:94" s="42" customFormat="1" ht="15.75" thickBot="1" x14ac:dyDescent="0.25">
      <c r="B87" s="157"/>
      <c r="C87" s="19" t="s">
        <v>144</v>
      </c>
      <c r="D87" s="19" t="s">
        <v>157</v>
      </c>
      <c r="E87" s="44" t="s">
        <v>112</v>
      </c>
      <c r="F87" s="43"/>
      <c r="G87" s="43"/>
      <c r="H87" s="43" t="s">
        <v>101</v>
      </c>
      <c r="I87" s="158">
        <f>IF(SUM($N$86:$CP$86)&lt;&gt;0,SUM($N$86:$CP$86),"")</f>
        <v>116379.1596023327</v>
      </c>
      <c r="J87" s="159"/>
      <c r="K87" s="159"/>
      <c r="L87" s="159"/>
      <c r="M87" s="160"/>
    </row>
    <row r="88" spans="2:94" s="42" customFormat="1" ht="35.25" customHeight="1" x14ac:dyDescent="0.2">
      <c r="B88" s="49"/>
      <c r="C88" s="50"/>
      <c r="D88" s="50"/>
      <c r="E88" s="51"/>
      <c r="F88" s="50"/>
      <c r="G88" s="50"/>
      <c r="H88" s="50"/>
      <c r="I88" s="52"/>
      <c r="J88" s="53"/>
    </row>
    <row r="89" spans="2:94" ht="15" thickBot="1" x14ac:dyDescent="0.25"/>
    <row r="90" spans="2:94" ht="18" x14ac:dyDescent="0.25">
      <c r="F90" s="54" t="s">
        <v>113</v>
      </c>
      <c r="N90" s="17" t="s">
        <v>18</v>
      </c>
      <c r="O90" s="17" t="s">
        <v>19</v>
      </c>
      <c r="P90" s="17" t="s">
        <v>20</v>
      </c>
      <c r="Q90" s="17" t="s">
        <v>21</v>
      </c>
      <c r="R90" s="17" t="s">
        <v>22</v>
      </c>
      <c r="S90" s="17" t="s">
        <v>23</v>
      </c>
      <c r="T90" s="17" t="s">
        <v>24</v>
      </c>
      <c r="U90" s="17" t="s">
        <v>25</v>
      </c>
      <c r="V90" s="17" t="s">
        <v>26</v>
      </c>
      <c r="W90" s="17" t="s">
        <v>27</v>
      </c>
      <c r="X90" s="17" t="s">
        <v>28</v>
      </c>
      <c r="Y90" s="17" t="s">
        <v>29</v>
      </c>
      <c r="Z90" s="17" t="s">
        <v>30</v>
      </c>
      <c r="AA90" s="17" t="s">
        <v>31</v>
      </c>
      <c r="AB90" s="17" t="s">
        <v>32</v>
      </c>
      <c r="AC90" s="17" t="s">
        <v>33</v>
      </c>
      <c r="AD90" s="17" t="s">
        <v>34</v>
      </c>
      <c r="AE90" s="17" t="s">
        <v>35</v>
      </c>
      <c r="AF90" s="17" t="s">
        <v>36</v>
      </c>
      <c r="AG90" s="17" t="s">
        <v>37</v>
      </c>
      <c r="AH90" s="17" t="s">
        <v>38</v>
      </c>
      <c r="AI90" s="17" t="s">
        <v>39</v>
      </c>
      <c r="AJ90" s="17" t="s">
        <v>40</v>
      </c>
      <c r="AK90" s="17" t="s">
        <v>41</v>
      </c>
      <c r="AL90" s="17" t="s">
        <v>42</v>
      </c>
      <c r="AM90" s="17" t="s">
        <v>43</v>
      </c>
      <c r="AN90" s="17" t="s">
        <v>44</v>
      </c>
      <c r="AO90" s="17" t="s">
        <v>45</v>
      </c>
      <c r="AP90" s="17" t="s">
        <v>46</v>
      </c>
      <c r="AQ90" s="17" t="s">
        <v>47</v>
      </c>
      <c r="AR90" s="17" t="s">
        <v>48</v>
      </c>
      <c r="AS90" s="17" t="s">
        <v>49</v>
      </c>
      <c r="AT90" s="17" t="s">
        <v>50</v>
      </c>
      <c r="AU90" s="17" t="s">
        <v>51</v>
      </c>
      <c r="AV90" s="17" t="s">
        <v>52</v>
      </c>
      <c r="AW90" s="17" t="s">
        <v>53</v>
      </c>
      <c r="AX90" s="17" t="s">
        <v>54</v>
      </c>
      <c r="AY90" s="17" t="s">
        <v>55</v>
      </c>
      <c r="AZ90" s="17" t="s">
        <v>56</v>
      </c>
      <c r="BA90" s="17" t="s">
        <v>57</v>
      </c>
      <c r="BB90" s="17" t="s">
        <v>58</v>
      </c>
      <c r="BC90" s="17" t="s">
        <v>59</v>
      </c>
      <c r="BD90" s="17" t="s">
        <v>60</v>
      </c>
      <c r="BE90" s="17" t="s">
        <v>61</v>
      </c>
      <c r="BF90" s="17" t="s">
        <v>62</v>
      </c>
      <c r="BG90" s="17" t="s">
        <v>63</v>
      </c>
      <c r="BH90" s="17" t="s">
        <v>64</v>
      </c>
      <c r="BI90" s="17" t="s">
        <v>65</v>
      </c>
      <c r="BJ90" s="17" t="s">
        <v>66</v>
      </c>
      <c r="BK90" s="17" t="s">
        <v>67</v>
      </c>
      <c r="BL90" s="17" t="s">
        <v>68</v>
      </c>
      <c r="BM90" s="17" t="s">
        <v>69</v>
      </c>
      <c r="BN90" s="17" t="s">
        <v>70</v>
      </c>
      <c r="BO90" s="17" t="s">
        <v>71</v>
      </c>
      <c r="BP90" s="17" t="s">
        <v>72</v>
      </c>
      <c r="BQ90" s="17" t="s">
        <v>73</v>
      </c>
      <c r="BR90" s="17" t="s">
        <v>74</v>
      </c>
      <c r="BS90" s="17" t="s">
        <v>75</v>
      </c>
      <c r="BT90" s="17" t="s">
        <v>76</v>
      </c>
      <c r="BU90" s="17" t="s">
        <v>77</v>
      </c>
      <c r="BV90" s="17" t="s">
        <v>78</v>
      </c>
      <c r="BW90" s="17" t="s">
        <v>79</v>
      </c>
      <c r="BX90" s="17" t="s">
        <v>80</v>
      </c>
      <c r="BY90" s="17" t="s">
        <v>81</v>
      </c>
      <c r="BZ90" s="17" t="s">
        <v>82</v>
      </c>
      <c r="CA90" s="17" t="s">
        <v>83</v>
      </c>
      <c r="CB90" s="17" t="s">
        <v>84</v>
      </c>
      <c r="CC90" s="17" t="s">
        <v>85</v>
      </c>
      <c r="CD90" s="17" t="s">
        <v>86</v>
      </c>
      <c r="CE90" s="17" t="s">
        <v>87</v>
      </c>
      <c r="CF90" s="17" t="s">
        <v>88</v>
      </c>
      <c r="CG90" s="17" t="s">
        <v>89</v>
      </c>
      <c r="CH90" s="17" t="s">
        <v>90</v>
      </c>
      <c r="CI90" s="17" t="s">
        <v>91</v>
      </c>
      <c r="CJ90" s="17" t="s">
        <v>92</v>
      </c>
      <c r="CK90" s="17" t="s">
        <v>93</v>
      </c>
      <c r="CL90" s="17" t="s">
        <v>94</v>
      </c>
      <c r="CM90" s="17" t="s">
        <v>95</v>
      </c>
      <c r="CN90" s="17" t="s">
        <v>96</v>
      </c>
      <c r="CO90" s="17" t="s">
        <v>97</v>
      </c>
      <c r="CP90" s="18" t="s">
        <v>98</v>
      </c>
    </row>
    <row r="91" spans="2:94" ht="18" x14ac:dyDescent="0.25">
      <c r="F91" s="55" t="s">
        <v>114</v>
      </c>
      <c r="G91" s="56" t="s">
        <v>115</v>
      </c>
      <c r="H91" s="57"/>
      <c r="I91" s="57"/>
      <c r="J91" s="57"/>
      <c r="K91" s="57"/>
      <c r="L91" s="57"/>
      <c r="M91" s="57"/>
      <c r="N91" s="57">
        <f>+N79</f>
        <v>0</v>
      </c>
      <c r="O91" s="58">
        <f t="shared" ref="O91" si="526">+O79+N93</f>
        <v>0</v>
      </c>
      <c r="P91" s="58">
        <f t="shared" ref="P91" si="527">+P79+O93</f>
        <v>0</v>
      </c>
      <c r="Q91" s="58">
        <f t="shared" ref="Q91" si="528">+Q79+P93</f>
        <v>0</v>
      </c>
      <c r="R91" s="58">
        <f t="shared" ref="R91" si="529">+R79+Q93</f>
        <v>0</v>
      </c>
      <c r="S91" s="58">
        <f t="shared" ref="S91" si="530">+S79+R93</f>
        <v>0</v>
      </c>
      <c r="T91" s="58">
        <f t="shared" ref="T91" si="531">+T79+S93</f>
        <v>0</v>
      </c>
      <c r="U91" s="58">
        <f>+U79+T93</f>
        <v>0</v>
      </c>
      <c r="V91" s="58">
        <f>+V79+U93</f>
        <v>0</v>
      </c>
      <c r="W91" s="58">
        <f>+W79+V93</f>
        <v>0</v>
      </c>
      <c r="X91" s="58">
        <f>+X79+W93</f>
        <v>0</v>
      </c>
      <c r="Y91" s="58">
        <f>+Y79+X93</f>
        <v>39901</v>
      </c>
      <c r="Z91" s="58">
        <f t="shared" ref="Z91" si="532">+Z79+Y93</f>
        <v>78426.103448275855</v>
      </c>
      <c r="AA91" s="58">
        <f t="shared" ref="AA91" si="533">+AA79+Z93</f>
        <v>115575.31034482758</v>
      </c>
      <c r="AB91" s="58">
        <f t="shared" ref="AB91" si="534">+AB79+AA93</f>
        <v>151348.62068965516</v>
      </c>
      <c r="AC91" s="58">
        <f t="shared" ref="AC91" si="535">+AC79+AB93</f>
        <v>185746.03448275861</v>
      </c>
      <c r="AD91" s="58">
        <f t="shared" ref="AD91" si="536">+AD79+AC93</f>
        <v>178866.55172413791</v>
      </c>
      <c r="AE91" s="58">
        <f t="shared" ref="AE91" si="537">+AE79+AD93</f>
        <v>171987.06896551722</v>
      </c>
      <c r="AF91" s="58">
        <f>+AF79+AE93</f>
        <v>165107.58620689652</v>
      </c>
      <c r="AG91" s="58">
        <f>+AG79+AF93</f>
        <v>158228.10344827583</v>
      </c>
      <c r="AH91" s="58">
        <f>+AH79+AG93</f>
        <v>151348.62068965513</v>
      </c>
      <c r="AI91" s="58">
        <f>+AI79+AH93</f>
        <v>144469.13793103443</v>
      </c>
      <c r="AJ91" s="58">
        <f>+AJ79+AI93</f>
        <v>137589.65517241374</v>
      </c>
      <c r="AK91" s="58">
        <f t="shared" ref="AK91" si="538">+AK79+AJ93</f>
        <v>130710.17241379304</v>
      </c>
      <c r="AL91" s="58">
        <f t="shared" ref="AL91" si="539">+AL79+AK93</f>
        <v>123830.68965517235</v>
      </c>
      <c r="AM91" s="58">
        <f t="shared" ref="AM91" si="540">+AM79+AL93</f>
        <v>116951.20689655165</v>
      </c>
      <c r="AN91" s="58">
        <f t="shared" ref="AN91" si="541">+AN79+AM93</f>
        <v>110071.72413793096</v>
      </c>
      <c r="AO91" s="58">
        <f t="shared" ref="AO91" si="542">+AO79+AN93</f>
        <v>103192.24137931026</v>
      </c>
      <c r="AP91" s="58">
        <f t="shared" ref="AP91" si="543">+AP79+AO93</f>
        <v>96312.758620689565</v>
      </c>
      <c r="AQ91" s="58">
        <f t="shared" ref="AQ91" si="544">+AQ79+AP93</f>
        <v>89433.275862068869</v>
      </c>
      <c r="AR91" s="58">
        <f t="shared" ref="AR91" si="545">+AR79+AQ93</f>
        <v>82553.793103448173</v>
      </c>
      <c r="AS91" s="58">
        <f t="shared" ref="AS91" si="546">+AS79+AR93</f>
        <v>75674.310344827478</v>
      </c>
      <c r="AT91" s="58">
        <f t="shared" ref="AT91" si="547">+AT79+AS93</f>
        <v>68794.827586206782</v>
      </c>
      <c r="AU91" s="58">
        <f t="shared" ref="AU91" si="548">+AU79+AT93</f>
        <v>61915.344827586094</v>
      </c>
      <c r="AV91" s="58">
        <f t="shared" ref="AV91" si="549">+AV79+AU93</f>
        <v>55035.862068965405</v>
      </c>
      <c r="AW91" s="58">
        <f t="shared" ref="AW91" si="550">+AW79+AV93</f>
        <v>48156.379310344717</v>
      </c>
      <c r="AX91" s="58">
        <f t="shared" ref="AX91" si="551">+AX79+AW93</f>
        <v>41276.896551724029</v>
      </c>
      <c r="AY91" s="58">
        <f t="shared" ref="AY91" si="552">+AY79+AX93</f>
        <v>34397.41379310334</v>
      </c>
      <c r="AZ91" s="58">
        <f t="shared" ref="AZ91" si="553">+AZ79+AY93</f>
        <v>27517.931034482652</v>
      </c>
      <c r="BA91" s="58">
        <f t="shared" ref="BA91" si="554">+BA79+AZ93</f>
        <v>20638.448275861963</v>
      </c>
      <c r="BB91" s="58">
        <f t="shared" ref="BB91" si="555">+BB79+BA93</f>
        <v>13758.965517241275</v>
      </c>
      <c r="BC91" s="58">
        <f t="shared" ref="BC91" si="556">+BC79+BB93</f>
        <v>6879.4827586205856</v>
      </c>
      <c r="BD91" s="58">
        <f t="shared" ref="BD91" si="557">+BD79+BC93</f>
        <v>0</v>
      </c>
      <c r="BE91" s="58">
        <f t="shared" ref="BE91" si="558">+BE79+BD93</f>
        <v>0</v>
      </c>
      <c r="BF91" s="58">
        <f t="shared" ref="BF91" si="559">+BF79+BE93</f>
        <v>0</v>
      </c>
      <c r="BG91" s="58">
        <f t="shared" ref="BG91" si="560">+BG79+BF93</f>
        <v>0</v>
      </c>
      <c r="BH91" s="58">
        <f t="shared" ref="BH91" si="561">+BH79+BG93</f>
        <v>0</v>
      </c>
      <c r="BI91" s="58">
        <f t="shared" ref="BI91" si="562">+BI79+BH93</f>
        <v>0</v>
      </c>
      <c r="BJ91" s="58">
        <f t="shared" ref="BJ91" si="563">+BJ79+BI93</f>
        <v>0</v>
      </c>
      <c r="BK91" s="58">
        <f t="shared" ref="BK91" si="564">+BK79+BJ93</f>
        <v>0</v>
      </c>
      <c r="BL91" s="58">
        <f t="shared" ref="BL91" si="565">+BL79+BK93</f>
        <v>0</v>
      </c>
      <c r="BM91" s="58">
        <f t="shared" ref="BM91" si="566">+BM79+BL93</f>
        <v>0</v>
      </c>
      <c r="BN91" s="58">
        <f t="shared" ref="BN91" si="567">+BN79+BM93</f>
        <v>0</v>
      </c>
      <c r="BO91" s="58">
        <f t="shared" ref="BO91" si="568">+BO79+BN93</f>
        <v>0</v>
      </c>
      <c r="BP91" s="58">
        <f t="shared" ref="BP91" si="569">+BP79+BO93</f>
        <v>0</v>
      </c>
      <c r="BQ91" s="58">
        <f t="shared" ref="BQ91" si="570">+BQ79+BP93</f>
        <v>0</v>
      </c>
      <c r="BR91" s="58">
        <f t="shared" ref="BR91" si="571">+BR79+BQ93</f>
        <v>0</v>
      </c>
      <c r="BS91" s="58">
        <f t="shared" ref="BS91" si="572">+BS79+BR93</f>
        <v>0</v>
      </c>
      <c r="BT91" s="58">
        <f t="shared" ref="BT91" si="573">+BT79+BS93</f>
        <v>0</v>
      </c>
      <c r="BU91" s="58">
        <f t="shared" ref="BU91" si="574">+BU79+BT93</f>
        <v>0</v>
      </c>
      <c r="BV91" s="58">
        <f t="shared" ref="BV91" si="575">+BV79+BU93</f>
        <v>0</v>
      </c>
      <c r="BW91" s="58">
        <f t="shared" ref="BW91" si="576">+BW79+BV93</f>
        <v>0</v>
      </c>
      <c r="BX91" s="58">
        <f t="shared" ref="BX91" si="577">+BX79+BW93</f>
        <v>0</v>
      </c>
      <c r="BY91" s="58">
        <f t="shared" ref="BY91" si="578">+BY79+BX93</f>
        <v>0</v>
      </c>
      <c r="BZ91" s="58">
        <f t="shared" ref="BZ91" si="579">+BZ79+BY93</f>
        <v>0</v>
      </c>
      <c r="CA91" s="58">
        <f t="shared" ref="CA91" si="580">+CA79+BZ93</f>
        <v>0</v>
      </c>
      <c r="CB91" s="58">
        <f t="shared" ref="CB91" si="581">+CB79+CA93</f>
        <v>0</v>
      </c>
      <c r="CC91" s="58">
        <f t="shared" ref="CC91" si="582">+CC79+CB93</f>
        <v>0</v>
      </c>
      <c r="CD91" s="58">
        <f t="shared" ref="CD91" si="583">+CD79+CC93</f>
        <v>0</v>
      </c>
      <c r="CE91" s="58">
        <f t="shared" ref="CE91" si="584">+CE79+CD93</f>
        <v>0</v>
      </c>
      <c r="CF91" s="58">
        <f t="shared" ref="CF91" si="585">+CF79+CE93</f>
        <v>0</v>
      </c>
      <c r="CG91" s="58">
        <f t="shared" ref="CG91" si="586">+CG79+CF93</f>
        <v>0</v>
      </c>
      <c r="CH91" s="58">
        <f t="shared" ref="CH91" si="587">+CH79+CG93</f>
        <v>0</v>
      </c>
      <c r="CI91" s="58">
        <f t="shared" ref="CI91" si="588">+CI79+CH93</f>
        <v>0</v>
      </c>
      <c r="CJ91" s="58">
        <f t="shared" ref="CJ91" si="589">+CJ79+CI93</f>
        <v>0</v>
      </c>
      <c r="CK91" s="58">
        <f t="shared" ref="CK91" si="590">+CK79+CJ93</f>
        <v>0</v>
      </c>
      <c r="CL91" s="58">
        <f t="shared" ref="CL91" si="591">+CL79+CK93</f>
        <v>0</v>
      </c>
      <c r="CM91" s="58">
        <f t="shared" ref="CM91" si="592">+CM79+CL93</f>
        <v>0</v>
      </c>
      <c r="CN91" s="58">
        <f t="shared" ref="CN91" si="593">+CN79+CM93</f>
        <v>0</v>
      </c>
      <c r="CO91" s="58">
        <f t="shared" ref="CO91" si="594">+CO79+CN93</f>
        <v>0</v>
      </c>
      <c r="CP91" s="58">
        <f t="shared" ref="CP91" si="595">+CP79+CO93</f>
        <v>0</v>
      </c>
    </row>
    <row r="92" spans="2:94" ht="18" x14ac:dyDescent="0.25">
      <c r="F92" s="55" t="s">
        <v>116</v>
      </c>
      <c r="G92" s="55">
        <f>+G79</f>
        <v>29</v>
      </c>
      <c r="H92" s="57"/>
      <c r="I92" s="57"/>
      <c r="J92" s="57"/>
      <c r="K92" s="57"/>
      <c r="L92" s="57"/>
      <c r="M92" s="57"/>
      <c r="N92" s="59">
        <f>IF(N91=0,0,+N79/$G92)</f>
        <v>0</v>
      </c>
      <c r="O92" s="59">
        <f t="shared" ref="O92" si="596">MIN(IF(O91=0,0,+O79/$G92)+N92,O91)</f>
        <v>0</v>
      </c>
      <c r="P92" s="59">
        <f t="shared" ref="P92" si="597">MIN(IF(P91=0,0,+P79/$G92)+O92,P91)</f>
        <v>0</v>
      </c>
      <c r="Q92" s="59">
        <f t="shared" ref="Q92" si="598">MIN(IF(Q91=0,0,+Q79/$G92)+P92,Q91)</f>
        <v>0</v>
      </c>
      <c r="R92" s="59">
        <f t="shared" ref="R92" si="599">MIN(IF(R91=0,0,+R79/$G92)+Q92,R91)</f>
        <v>0</v>
      </c>
      <c r="S92" s="59">
        <f t="shared" ref="S92" si="600">MIN(IF(S91=0,0,+S79/$G92)+R92,S91)</f>
        <v>0</v>
      </c>
      <c r="T92" s="59">
        <f t="shared" ref="T92" si="601">MIN(IF(T91=0,0,+T79/$G92)+S92,T91)</f>
        <v>0</v>
      </c>
      <c r="U92" s="59">
        <f>MIN(IF(U91=0,0,+U79/$G92)+T92,U91)</f>
        <v>0</v>
      </c>
      <c r="V92" s="59">
        <f>MIN(IF(V91=0,0,+V79/$G92)+U92,V91)</f>
        <v>0</v>
      </c>
      <c r="W92" s="59">
        <f>MIN(IF(W91=0,0,+W79/$G92)+V92,W91)</f>
        <v>0</v>
      </c>
      <c r="X92" s="59">
        <f>MIN(IF(X91=0,0,+X79/$G92)+W92,X91)</f>
        <v>0</v>
      </c>
      <c r="Y92" s="59">
        <f>MIN(IF(Y91=0,0,+Y79/$G92)+X92,Y91)</f>
        <v>1375.8965517241379</v>
      </c>
      <c r="Z92" s="59">
        <f t="shared" ref="Z92" si="602">MIN(IF(Z91=0,0,+Z79/$G92)+Y92,Z91)</f>
        <v>2751.7931034482758</v>
      </c>
      <c r="AA92" s="59">
        <f t="shared" ref="AA92" si="603">MIN(IF(AA91=0,0,+AA79/$G92)+Z92,AA91)</f>
        <v>4127.6896551724139</v>
      </c>
      <c r="AB92" s="59">
        <f t="shared" ref="AB92" si="604">MIN(IF(AB91=0,0,+AB79/$G92)+AA92,AB91)</f>
        <v>5503.5862068965516</v>
      </c>
      <c r="AC92" s="59">
        <f t="shared" ref="AC92" si="605">MIN(IF(AC91=0,0,+AC79/$G92)+AB92,AC91)</f>
        <v>6879.4827586206893</v>
      </c>
      <c r="AD92" s="59">
        <f t="shared" ref="AD92" si="606">MIN(IF(AD91=0,0,+AD79/$G92)+AC92,AD91)</f>
        <v>6879.4827586206893</v>
      </c>
      <c r="AE92" s="59">
        <f t="shared" ref="AE92" si="607">MIN(IF(AE91=0,0,+AE79/$G92)+AD92,AE91)</f>
        <v>6879.4827586206893</v>
      </c>
      <c r="AF92" s="59">
        <f>MIN(IF(AF91=0,0,+AF79/$G92)+AE92,AF91)</f>
        <v>6879.4827586206893</v>
      </c>
      <c r="AG92" s="59">
        <f>MIN(IF(AG91=0,0,+AG79/$G92)+AF92,AG91)</f>
        <v>6879.4827586206893</v>
      </c>
      <c r="AH92" s="59">
        <f>MIN(IF(AH91=0,0,+AH79/$G92)+AG92,AH91)</f>
        <v>6879.4827586206893</v>
      </c>
      <c r="AI92" s="59">
        <f>MIN(IF(AI91=0,0,+AI79/$G92)+AH92,AI91)</f>
        <v>6879.4827586206893</v>
      </c>
      <c r="AJ92" s="59">
        <f>MIN(IF(AJ91=0,0,+AJ79/$G92)+AI92,AJ91)</f>
        <v>6879.4827586206893</v>
      </c>
      <c r="AK92" s="59">
        <f t="shared" ref="AK92" si="608">MIN(IF(AK91=0,0,+AK79/$G92)+AJ92,AK91)</f>
        <v>6879.4827586206893</v>
      </c>
      <c r="AL92" s="59">
        <f t="shared" ref="AL92" si="609">MIN(IF(AL91=0,0,+AL79/$G92)+AK92,AL91)</f>
        <v>6879.4827586206893</v>
      </c>
      <c r="AM92" s="59">
        <f t="shared" ref="AM92" si="610">MIN(IF(AM91=0,0,+AM79/$G92)+AL92,AM91)</f>
        <v>6879.4827586206893</v>
      </c>
      <c r="AN92" s="59">
        <f t="shared" ref="AN92" si="611">MIN(IF(AN91=0,0,+AN79/$G92)+AM92,AN91)</f>
        <v>6879.4827586206893</v>
      </c>
      <c r="AO92" s="59">
        <f t="shared" ref="AO92" si="612">MIN(IF(AO91=0,0,+AO79/$G92)+AN92,AO91)</f>
        <v>6879.4827586206893</v>
      </c>
      <c r="AP92" s="59">
        <f t="shared" ref="AP92" si="613">MIN(IF(AP91=0,0,+AP79/$G92)+AO92,AP91)</f>
        <v>6879.4827586206893</v>
      </c>
      <c r="AQ92" s="59">
        <f t="shared" ref="AQ92" si="614">MIN(IF(AQ91=0,0,+AQ79/$G92)+AP92,AQ91)</f>
        <v>6879.4827586206893</v>
      </c>
      <c r="AR92" s="59">
        <f t="shared" ref="AR92" si="615">MIN(IF(AR91=0,0,+AR79/$G92)+AQ92,AR91)</f>
        <v>6879.4827586206893</v>
      </c>
      <c r="AS92" s="59">
        <f t="shared" ref="AS92" si="616">MIN(IF(AS91=0,0,+AS79/$G92)+AR92,AS91)</f>
        <v>6879.4827586206893</v>
      </c>
      <c r="AT92" s="59">
        <f t="shared" ref="AT92" si="617">MIN(IF(AT91=0,0,+AT79/$G92)+AS92,AT91)</f>
        <v>6879.4827586206893</v>
      </c>
      <c r="AU92" s="59">
        <f t="shared" ref="AU92" si="618">MIN(IF(AU91=0,0,+AU79/$G92)+AT92,AU91)</f>
        <v>6879.4827586206893</v>
      </c>
      <c r="AV92" s="59">
        <f t="shared" ref="AV92" si="619">MIN(IF(AV91=0,0,+AV79/$G92)+AU92,AV91)</f>
        <v>6879.4827586206893</v>
      </c>
      <c r="AW92" s="59">
        <f t="shared" ref="AW92" si="620">MIN(IF(AW91=0,0,+AW79/$G92)+AV92,AW91)</f>
        <v>6879.4827586206893</v>
      </c>
      <c r="AX92" s="59">
        <f t="shared" ref="AX92" si="621">MIN(IF(AX91=0,0,+AX79/$G92)+AW92,AX91)</f>
        <v>6879.4827586206893</v>
      </c>
      <c r="AY92" s="59">
        <f t="shared" ref="AY92" si="622">MIN(IF(AY91=0,0,+AY79/$G92)+AX92,AY91)</f>
        <v>6879.4827586206893</v>
      </c>
      <c r="AZ92" s="59">
        <f t="shared" ref="AZ92" si="623">MIN(IF(AZ91=0,0,+AZ79/$G92)+AY92,AZ91)</f>
        <v>6879.4827586206893</v>
      </c>
      <c r="BA92" s="59">
        <f t="shared" ref="BA92" si="624">MIN(IF(BA91=0,0,+BA79/$G92)+AZ92,BA91)</f>
        <v>6879.4827586206893</v>
      </c>
      <c r="BB92" s="59">
        <f t="shared" ref="BB92" si="625">MIN(IF(BB91=0,0,+BB79/$G92)+BA92,BB91)</f>
        <v>6879.4827586206893</v>
      </c>
      <c r="BC92" s="59">
        <f t="shared" ref="BC92" si="626">MIN(IF(BC91=0,0,+BC79/$G92)+BB92,BC91)</f>
        <v>6879.4827586205856</v>
      </c>
      <c r="BD92" s="59">
        <f t="shared" ref="BD92" si="627">MIN(IF(BD91=0,0,+BD79/$G92)+BC92,BD91)</f>
        <v>0</v>
      </c>
      <c r="BE92" s="59">
        <f t="shared" ref="BE92" si="628">MIN(IF(BE91=0,0,+BE79/$G92)+BD92,BE91)</f>
        <v>0</v>
      </c>
      <c r="BF92" s="59">
        <f t="shared" ref="BF92" si="629">MIN(IF(BF91=0,0,+BF79/$G92)+BE92,BF91)</f>
        <v>0</v>
      </c>
      <c r="BG92" s="59">
        <f t="shared" ref="BG92" si="630">MIN(IF(BG91=0,0,+BG79/$G92)+BF92,BG91)</f>
        <v>0</v>
      </c>
      <c r="BH92" s="59">
        <f t="shared" ref="BH92" si="631">MIN(IF(BH91=0,0,+BH79/$G92)+BG92,BH91)</f>
        <v>0</v>
      </c>
      <c r="BI92" s="59">
        <f t="shared" ref="BI92" si="632">MIN(IF(BI91=0,0,+BI79/$G92)+BH92,BI91)</f>
        <v>0</v>
      </c>
      <c r="BJ92" s="59">
        <f t="shared" ref="BJ92" si="633">MIN(IF(BJ91=0,0,+BJ79/$G92)+BI92,BJ91)</f>
        <v>0</v>
      </c>
      <c r="BK92" s="59">
        <f t="shared" ref="BK92" si="634">MIN(IF(BK91=0,0,+BK79/$G92)+BJ92,BK91)</f>
        <v>0</v>
      </c>
      <c r="BL92" s="59">
        <f t="shared" ref="BL92" si="635">MIN(IF(BL91=0,0,+BL79/$G92)+BK92,BL91)</f>
        <v>0</v>
      </c>
      <c r="BM92" s="59">
        <f t="shared" ref="BM92" si="636">MIN(IF(BM91=0,0,+BM79/$G92)+BL92,BM91)</f>
        <v>0</v>
      </c>
      <c r="BN92" s="59">
        <f t="shared" ref="BN92" si="637">MIN(IF(BN91=0,0,+BN79/$G92)+BM92,BN91)</f>
        <v>0</v>
      </c>
      <c r="BO92" s="59">
        <f t="shared" ref="BO92" si="638">MIN(IF(BO91=0,0,+BO79/$G92)+BN92,BO91)</f>
        <v>0</v>
      </c>
      <c r="BP92" s="59">
        <f t="shared" ref="BP92" si="639">MIN(IF(BP91=0,0,+BP79/$G92)+BO92,BP91)</f>
        <v>0</v>
      </c>
      <c r="BQ92" s="59">
        <f t="shared" ref="BQ92" si="640">MIN(IF(BQ91=0,0,+BQ79/$G92)+BP92,BQ91)</f>
        <v>0</v>
      </c>
      <c r="BR92" s="59">
        <f t="shared" ref="BR92" si="641">MIN(IF(BR91=0,0,+BR79/$G92)+BQ92,BR91)</f>
        <v>0</v>
      </c>
      <c r="BS92" s="59">
        <f t="shared" ref="BS92" si="642">MIN(IF(BS91=0,0,+BS79/$G92)+BR92,BS91)</f>
        <v>0</v>
      </c>
      <c r="BT92" s="59">
        <f t="shared" ref="BT92" si="643">MIN(IF(BT91=0,0,+BT79/$G92)+BS92,BT91)</f>
        <v>0</v>
      </c>
      <c r="BU92" s="59">
        <f t="shared" ref="BU92" si="644">MIN(IF(BU91=0,0,+BU79/$G92)+BT92,BU91)</f>
        <v>0</v>
      </c>
      <c r="BV92" s="59">
        <f t="shared" ref="BV92" si="645">MIN(IF(BV91=0,0,+BV79/$G92)+BU92,BV91)</f>
        <v>0</v>
      </c>
      <c r="BW92" s="59">
        <f t="shared" ref="BW92" si="646">MIN(IF(BW91=0,0,+BW79/$G92)+BV92,BW91)</f>
        <v>0</v>
      </c>
      <c r="BX92" s="59">
        <f t="shared" ref="BX92" si="647">MIN(IF(BX91=0,0,+BX79/$G92)+BW92,BX91)</f>
        <v>0</v>
      </c>
      <c r="BY92" s="59">
        <f t="shared" ref="BY92" si="648">MIN(IF(BY91=0,0,+BY79/$G92)+BX92,BY91)</f>
        <v>0</v>
      </c>
      <c r="BZ92" s="59">
        <f t="shared" ref="BZ92" si="649">MIN(IF(BZ91=0,0,+BZ79/$G92)+BY92,BZ91)</f>
        <v>0</v>
      </c>
      <c r="CA92" s="59">
        <f t="shared" ref="CA92" si="650">MIN(IF(CA91=0,0,+CA79/$G92)+BZ92,CA91)</f>
        <v>0</v>
      </c>
      <c r="CB92" s="59">
        <f t="shared" ref="CB92" si="651">MIN(IF(CB91=0,0,+CB79/$G92)+CA92,CB91)</f>
        <v>0</v>
      </c>
      <c r="CC92" s="59">
        <f t="shared" ref="CC92" si="652">MIN(IF(CC91=0,0,+CC79/$G92)+CB92,CC91)</f>
        <v>0</v>
      </c>
      <c r="CD92" s="59">
        <f t="shared" ref="CD92" si="653">MIN(IF(CD91=0,0,+CD79/$G92)+CC92,CD91)</f>
        <v>0</v>
      </c>
      <c r="CE92" s="59">
        <f t="shared" ref="CE92" si="654">MIN(IF(CE91=0,0,+CE79/$G92)+CD92,CE91)</f>
        <v>0</v>
      </c>
      <c r="CF92" s="59">
        <f t="shared" ref="CF92" si="655">MIN(IF(CF91=0,0,+CF79/$G92)+CE92,CF91)</f>
        <v>0</v>
      </c>
      <c r="CG92" s="59">
        <f t="shared" ref="CG92" si="656">MIN(IF(CG91=0,0,+CG79/$G92)+CF92,CG91)</f>
        <v>0</v>
      </c>
      <c r="CH92" s="59">
        <f t="shared" ref="CH92" si="657">MIN(IF(CH91=0,0,+CH79/$G92)+CG92,CH91)</f>
        <v>0</v>
      </c>
      <c r="CI92" s="59">
        <f t="shared" ref="CI92" si="658">MIN(IF(CI91=0,0,+CI79/$G92)+CH92,CI91)</f>
        <v>0</v>
      </c>
      <c r="CJ92" s="59">
        <f t="shared" ref="CJ92" si="659">MIN(IF(CJ91=0,0,+CJ79/$G92)+CI92,CJ91)</f>
        <v>0</v>
      </c>
      <c r="CK92" s="59">
        <f t="shared" ref="CK92" si="660">MIN(IF(CK91=0,0,+CK79/$G92)+CJ92,CK91)</f>
        <v>0</v>
      </c>
      <c r="CL92" s="59">
        <f t="shared" ref="CL92" si="661">MIN(IF(CL91=0,0,+CL79/$G92)+CK92,CL91)</f>
        <v>0</v>
      </c>
      <c r="CM92" s="59">
        <f t="shared" ref="CM92" si="662">MIN(IF(CM91=0,0,+CM79/$G92)+CL92,CM91)</f>
        <v>0</v>
      </c>
      <c r="CN92" s="59">
        <f t="shared" ref="CN92" si="663">MIN(IF(CN91=0,0,+CN79/$G92)+CM92,CN91)</f>
        <v>0</v>
      </c>
      <c r="CO92" s="59">
        <f t="shared" ref="CO92" si="664">MIN(IF(CO91=0,0,+CO79/$G92)+CN92,CO91)</f>
        <v>0</v>
      </c>
      <c r="CP92" s="59">
        <f t="shared" ref="CP92" si="665">MIN(IF(CP91=0,0,+CP79/$G92)+CO92,CP91)</f>
        <v>0</v>
      </c>
    </row>
    <row r="93" spans="2:94" ht="18" x14ac:dyDescent="0.25">
      <c r="F93" s="55" t="s">
        <v>117</v>
      </c>
      <c r="G93" s="55"/>
      <c r="H93" s="57"/>
      <c r="I93" s="57"/>
      <c r="J93" s="57"/>
      <c r="K93" s="57"/>
      <c r="L93" s="57"/>
      <c r="M93" s="57"/>
      <c r="N93" s="59">
        <f>+N91-N92</f>
        <v>0</v>
      </c>
      <c r="O93" s="59">
        <f>+O91-O92</f>
        <v>0</v>
      </c>
      <c r="P93" s="59">
        <f t="shared" ref="P93:CA93" si="666">+P91-P92</f>
        <v>0</v>
      </c>
      <c r="Q93" s="59">
        <f t="shared" si="666"/>
        <v>0</v>
      </c>
      <c r="R93" s="59">
        <f t="shared" si="666"/>
        <v>0</v>
      </c>
      <c r="S93" s="59">
        <f t="shared" si="666"/>
        <v>0</v>
      </c>
      <c r="T93" s="59">
        <f t="shared" si="666"/>
        <v>0</v>
      </c>
      <c r="U93" s="59">
        <f t="shared" si="666"/>
        <v>0</v>
      </c>
      <c r="V93" s="59">
        <f t="shared" si="666"/>
        <v>0</v>
      </c>
      <c r="W93" s="59">
        <f t="shared" si="666"/>
        <v>0</v>
      </c>
      <c r="X93" s="59">
        <f t="shared" si="666"/>
        <v>0</v>
      </c>
      <c r="Y93" s="59">
        <f t="shared" si="666"/>
        <v>38525.103448275862</v>
      </c>
      <c r="Z93" s="59">
        <f t="shared" si="666"/>
        <v>75674.31034482758</v>
      </c>
      <c r="AA93" s="59">
        <f t="shared" si="666"/>
        <v>111447.62068965516</v>
      </c>
      <c r="AB93" s="59">
        <f t="shared" si="666"/>
        <v>145845.03448275861</v>
      </c>
      <c r="AC93" s="59">
        <f t="shared" si="666"/>
        <v>178866.55172413791</v>
      </c>
      <c r="AD93" s="59">
        <f t="shared" si="666"/>
        <v>171987.06896551722</v>
      </c>
      <c r="AE93" s="59">
        <f t="shared" si="666"/>
        <v>165107.58620689652</v>
      </c>
      <c r="AF93" s="59">
        <f t="shared" si="666"/>
        <v>158228.10344827583</v>
      </c>
      <c r="AG93" s="59">
        <f t="shared" si="666"/>
        <v>151348.62068965513</v>
      </c>
      <c r="AH93" s="59">
        <f t="shared" si="666"/>
        <v>144469.13793103443</v>
      </c>
      <c r="AI93" s="59">
        <f t="shared" si="666"/>
        <v>137589.65517241374</v>
      </c>
      <c r="AJ93" s="59">
        <f t="shared" si="666"/>
        <v>130710.17241379304</v>
      </c>
      <c r="AK93" s="59">
        <f t="shared" si="666"/>
        <v>123830.68965517235</v>
      </c>
      <c r="AL93" s="59">
        <f t="shared" si="666"/>
        <v>116951.20689655165</v>
      </c>
      <c r="AM93" s="59">
        <f t="shared" si="666"/>
        <v>110071.72413793096</v>
      </c>
      <c r="AN93" s="59">
        <f t="shared" si="666"/>
        <v>103192.24137931026</v>
      </c>
      <c r="AO93" s="59">
        <f t="shared" si="666"/>
        <v>96312.758620689565</v>
      </c>
      <c r="AP93" s="59">
        <f t="shared" si="666"/>
        <v>89433.275862068869</v>
      </c>
      <c r="AQ93" s="59">
        <f t="shared" si="666"/>
        <v>82553.793103448173</v>
      </c>
      <c r="AR93" s="59">
        <f t="shared" si="666"/>
        <v>75674.310344827478</v>
      </c>
      <c r="AS93" s="59">
        <f t="shared" si="666"/>
        <v>68794.827586206782</v>
      </c>
      <c r="AT93" s="59">
        <f t="shared" si="666"/>
        <v>61915.344827586094</v>
      </c>
      <c r="AU93" s="59">
        <f t="shared" si="666"/>
        <v>55035.862068965405</v>
      </c>
      <c r="AV93" s="59">
        <f t="shared" si="666"/>
        <v>48156.379310344717</v>
      </c>
      <c r="AW93" s="59">
        <f t="shared" si="666"/>
        <v>41276.896551724029</v>
      </c>
      <c r="AX93" s="59">
        <f t="shared" si="666"/>
        <v>34397.41379310334</v>
      </c>
      <c r="AY93" s="59">
        <f t="shared" si="666"/>
        <v>27517.931034482652</v>
      </c>
      <c r="AZ93" s="59">
        <f t="shared" si="666"/>
        <v>20638.448275861963</v>
      </c>
      <c r="BA93" s="59">
        <f t="shared" si="666"/>
        <v>13758.965517241275</v>
      </c>
      <c r="BB93" s="59">
        <f t="shared" si="666"/>
        <v>6879.4827586205856</v>
      </c>
      <c r="BC93" s="59">
        <f t="shared" si="666"/>
        <v>0</v>
      </c>
      <c r="BD93" s="59">
        <f t="shared" si="666"/>
        <v>0</v>
      </c>
      <c r="BE93" s="59">
        <f t="shared" si="666"/>
        <v>0</v>
      </c>
      <c r="BF93" s="59">
        <f t="shared" si="666"/>
        <v>0</v>
      </c>
      <c r="BG93" s="59">
        <f t="shared" si="666"/>
        <v>0</v>
      </c>
      <c r="BH93" s="59">
        <f t="shared" si="666"/>
        <v>0</v>
      </c>
      <c r="BI93" s="59">
        <f t="shared" si="666"/>
        <v>0</v>
      </c>
      <c r="BJ93" s="59">
        <f t="shared" si="666"/>
        <v>0</v>
      </c>
      <c r="BK93" s="59">
        <f t="shared" si="666"/>
        <v>0</v>
      </c>
      <c r="BL93" s="59">
        <f t="shared" si="666"/>
        <v>0</v>
      </c>
      <c r="BM93" s="59">
        <f t="shared" si="666"/>
        <v>0</v>
      </c>
      <c r="BN93" s="59">
        <f t="shared" si="666"/>
        <v>0</v>
      </c>
      <c r="BO93" s="59">
        <f t="shared" si="666"/>
        <v>0</v>
      </c>
      <c r="BP93" s="59">
        <f t="shared" si="666"/>
        <v>0</v>
      </c>
      <c r="BQ93" s="59">
        <f t="shared" si="666"/>
        <v>0</v>
      </c>
      <c r="BR93" s="59">
        <f t="shared" si="666"/>
        <v>0</v>
      </c>
      <c r="BS93" s="59">
        <f t="shared" si="666"/>
        <v>0</v>
      </c>
      <c r="BT93" s="59">
        <f t="shared" si="666"/>
        <v>0</v>
      </c>
      <c r="BU93" s="59">
        <f t="shared" si="666"/>
        <v>0</v>
      </c>
      <c r="BV93" s="59">
        <f t="shared" si="666"/>
        <v>0</v>
      </c>
      <c r="BW93" s="59">
        <f t="shared" si="666"/>
        <v>0</v>
      </c>
      <c r="BX93" s="59">
        <f t="shared" si="666"/>
        <v>0</v>
      </c>
      <c r="BY93" s="59">
        <f t="shared" si="666"/>
        <v>0</v>
      </c>
      <c r="BZ93" s="59">
        <f t="shared" si="666"/>
        <v>0</v>
      </c>
      <c r="CA93" s="59">
        <f t="shared" si="666"/>
        <v>0</v>
      </c>
      <c r="CB93" s="59">
        <f t="shared" ref="CB93:CP93" si="667">+CB91-CB92</f>
        <v>0</v>
      </c>
      <c r="CC93" s="59">
        <f t="shared" si="667"/>
        <v>0</v>
      </c>
      <c r="CD93" s="59">
        <f t="shared" si="667"/>
        <v>0</v>
      </c>
      <c r="CE93" s="59">
        <f t="shared" si="667"/>
        <v>0</v>
      </c>
      <c r="CF93" s="59">
        <f t="shared" si="667"/>
        <v>0</v>
      </c>
      <c r="CG93" s="59">
        <f t="shared" si="667"/>
        <v>0</v>
      </c>
      <c r="CH93" s="59">
        <f t="shared" si="667"/>
        <v>0</v>
      </c>
      <c r="CI93" s="59">
        <f t="shared" si="667"/>
        <v>0</v>
      </c>
      <c r="CJ93" s="59">
        <f t="shared" si="667"/>
        <v>0</v>
      </c>
      <c r="CK93" s="59">
        <f t="shared" si="667"/>
        <v>0</v>
      </c>
      <c r="CL93" s="59">
        <f t="shared" si="667"/>
        <v>0</v>
      </c>
      <c r="CM93" s="59">
        <f t="shared" si="667"/>
        <v>0</v>
      </c>
      <c r="CN93" s="59">
        <f t="shared" si="667"/>
        <v>0</v>
      </c>
      <c r="CO93" s="59">
        <f t="shared" si="667"/>
        <v>0</v>
      </c>
      <c r="CP93" s="59">
        <f t="shared" si="667"/>
        <v>0</v>
      </c>
    </row>
    <row r="94" spans="2:94" ht="18" x14ac:dyDescent="0.25">
      <c r="F94" s="55" t="s">
        <v>118</v>
      </c>
      <c r="G94" s="60" t="s">
        <v>119</v>
      </c>
      <c r="H94" s="57"/>
      <c r="I94" s="57"/>
      <c r="J94" s="57"/>
      <c r="K94" s="57"/>
      <c r="L94" s="57"/>
      <c r="M94" s="57"/>
      <c r="N94" s="59">
        <f>AVERAGE(N91,N93)</f>
        <v>0</v>
      </c>
      <c r="O94" s="59">
        <f>AVERAGE(O91,O93)</f>
        <v>0</v>
      </c>
      <c r="P94" s="59">
        <f t="shared" ref="P94:CA94" si="668">AVERAGE(P91,P93)</f>
        <v>0</v>
      </c>
      <c r="Q94" s="59">
        <f t="shared" si="668"/>
        <v>0</v>
      </c>
      <c r="R94" s="59">
        <f t="shared" si="668"/>
        <v>0</v>
      </c>
      <c r="S94" s="59">
        <f t="shared" si="668"/>
        <v>0</v>
      </c>
      <c r="T94" s="59">
        <f t="shared" si="668"/>
        <v>0</v>
      </c>
      <c r="U94" s="59">
        <f t="shared" si="668"/>
        <v>0</v>
      </c>
      <c r="V94" s="59">
        <f t="shared" si="668"/>
        <v>0</v>
      </c>
      <c r="W94" s="59">
        <f t="shared" si="668"/>
        <v>0</v>
      </c>
      <c r="X94" s="59">
        <f t="shared" si="668"/>
        <v>0</v>
      </c>
      <c r="Y94" s="59">
        <f t="shared" si="668"/>
        <v>39213.051724137928</v>
      </c>
      <c r="Z94" s="59">
        <f t="shared" si="668"/>
        <v>77050.20689655171</v>
      </c>
      <c r="AA94" s="59">
        <f t="shared" si="668"/>
        <v>113511.46551724136</v>
      </c>
      <c r="AB94" s="59">
        <f t="shared" si="668"/>
        <v>148596.8275862069</v>
      </c>
      <c r="AC94" s="59">
        <f t="shared" si="668"/>
        <v>182306.29310344826</v>
      </c>
      <c r="AD94" s="59">
        <f t="shared" si="668"/>
        <v>175426.81034482757</v>
      </c>
      <c r="AE94" s="59">
        <f t="shared" si="668"/>
        <v>168547.32758620687</v>
      </c>
      <c r="AF94" s="59">
        <f t="shared" si="668"/>
        <v>161667.84482758617</v>
      </c>
      <c r="AG94" s="59">
        <f t="shared" si="668"/>
        <v>154788.36206896548</v>
      </c>
      <c r="AH94" s="59">
        <f t="shared" si="668"/>
        <v>147908.87931034478</v>
      </c>
      <c r="AI94" s="59">
        <f t="shared" si="668"/>
        <v>141029.39655172409</v>
      </c>
      <c r="AJ94" s="59">
        <f t="shared" si="668"/>
        <v>134149.91379310339</v>
      </c>
      <c r="AK94" s="59">
        <f t="shared" si="668"/>
        <v>127270.4310344827</v>
      </c>
      <c r="AL94" s="59">
        <f t="shared" si="668"/>
        <v>120390.948275862</v>
      </c>
      <c r="AM94" s="59">
        <f t="shared" si="668"/>
        <v>113511.4655172413</v>
      </c>
      <c r="AN94" s="59">
        <f t="shared" si="668"/>
        <v>106631.98275862061</v>
      </c>
      <c r="AO94" s="59">
        <f t="shared" si="668"/>
        <v>99752.499999999913</v>
      </c>
      <c r="AP94" s="59">
        <f t="shared" si="668"/>
        <v>92873.017241379217</v>
      </c>
      <c r="AQ94" s="59">
        <f t="shared" si="668"/>
        <v>85993.534482758521</v>
      </c>
      <c r="AR94" s="59">
        <f t="shared" si="668"/>
        <v>79114.051724137826</v>
      </c>
      <c r="AS94" s="59">
        <f t="shared" si="668"/>
        <v>72234.56896551713</v>
      </c>
      <c r="AT94" s="59">
        <f t="shared" si="668"/>
        <v>65355.086206896434</v>
      </c>
      <c r="AU94" s="59">
        <f t="shared" si="668"/>
        <v>58475.603448275753</v>
      </c>
      <c r="AV94" s="59">
        <f t="shared" si="668"/>
        <v>51596.120689655058</v>
      </c>
      <c r="AW94" s="59">
        <f t="shared" si="668"/>
        <v>44716.637931034376</v>
      </c>
      <c r="AX94" s="59">
        <f t="shared" si="668"/>
        <v>37837.155172413681</v>
      </c>
      <c r="AY94" s="59">
        <f t="shared" si="668"/>
        <v>30957.672413792996</v>
      </c>
      <c r="AZ94" s="59">
        <f t="shared" si="668"/>
        <v>24078.189655172308</v>
      </c>
      <c r="BA94" s="59">
        <f t="shared" si="668"/>
        <v>17198.706896551619</v>
      </c>
      <c r="BB94" s="59">
        <f t="shared" si="668"/>
        <v>10319.224137930931</v>
      </c>
      <c r="BC94" s="59">
        <f t="shared" si="668"/>
        <v>3439.7413793102928</v>
      </c>
      <c r="BD94" s="59">
        <f t="shared" si="668"/>
        <v>0</v>
      </c>
      <c r="BE94" s="59">
        <f t="shared" si="668"/>
        <v>0</v>
      </c>
      <c r="BF94" s="59">
        <f t="shared" si="668"/>
        <v>0</v>
      </c>
      <c r="BG94" s="59">
        <f t="shared" si="668"/>
        <v>0</v>
      </c>
      <c r="BH94" s="59">
        <f t="shared" si="668"/>
        <v>0</v>
      </c>
      <c r="BI94" s="59">
        <f t="shared" si="668"/>
        <v>0</v>
      </c>
      <c r="BJ94" s="59">
        <f t="shared" si="668"/>
        <v>0</v>
      </c>
      <c r="BK94" s="59">
        <f t="shared" si="668"/>
        <v>0</v>
      </c>
      <c r="BL94" s="59">
        <f t="shared" si="668"/>
        <v>0</v>
      </c>
      <c r="BM94" s="59">
        <f t="shared" si="668"/>
        <v>0</v>
      </c>
      <c r="BN94" s="59">
        <f t="shared" si="668"/>
        <v>0</v>
      </c>
      <c r="BO94" s="59">
        <f t="shared" si="668"/>
        <v>0</v>
      </c>
      <c r="BP94" s="59">
        <f t="shared" si="668"/>
        <v>0</v>
      </c>
      <c r="BQ94" s="59">
        <f t="shared" si="668"/>
        <v>0</v>
      </c>
      <c r="BR94" s="59">
        <f t="shared" si="668"/>
        <v>0</v>
      </c>
      <c r="BS94" s="59">
        <f t="shared" si="668"/>
        <v>0</v>
      </c>
      <c r="BT94" s="59">
        <f t="shared" si="668"/>
        <v>0</v>
      </c>
      <c r="BU94" s="59">
        <f t="shared" si="668"/>
        <v>0</v>
      </c>
      <c r="BV94" s="59">
        <f t="shared" si="668"/>
        <v>0</v>
      </c>
      <c r="BW94" s="59">
        <f t="shared" si="668"/>
        <v>0</v>
      </c>
      <c r="BX94" s="59">
        <f t="shared" si="668"/>
        <v>0</v>
      </c>
      <c r="BY94" s="59">
        <f t="shared" si="668"/>
        <v>0</v>
      </c>
      <c r="BZ94" s="59">
        <f t="shared" si="668"/>
        <v>0</v>
      </c>
      <c r="CA94" s="59">
        <f t="shared" si="668"/>
        <v>0</v>
      </c>
      <c r="CB94" s="59">
        <f t="shared" ref="CB94:CP94" si="669">AVERAGE(CB91,CB93)</f>
        <v>0</v>
      </c>
      <c r="CC94" s="59">
        <f t="shared" si="669"/>
        <v>0</v>
      </c>
      <c r="CD94" s="59">
        <f t="shared" si="669"/>
        <v>0</v>
      </c>
      <c r="CE94" s="59">
        <f t="shared" si="669"/>
        <v>0</v>
      </c>
      <c r="CF94" s="59">
        <f t="shared" si="669"/>
        <v>0</v>
      </c>
      <c r="CG94" s="59">
        <f t="shared" si="669"/>
        <v>0</v>
      </c>
      <c r="CH94" s="59">
        <f t="shared" si="669"/>
        <v>0</v>
      </c>
      <c r="CI94" s="59">
        <f t="shared" si="669"/>
        <v>0</v>
      </c>
      <c r="CJ94" s="59">
        <f t="shared" si="669"/>
        <v>0</v>
      </c>
      <c r="CK94" s="59">
        <f t="shared" si="669"/>
        <v>0</v>
      </c>
      <c r="CL94" s="59">
        <f t="shared" si="669"/>
        <v>0</v>
      </c>
      <c r="CM94" s="59">
        <f t="shared" si="669"/>
        <v>0</v>
      </c>
      <c r="CN94" s="59">
        <f t="shared" si="669"/>
        <v>0</v>
      </c>
      <c r="CO94" s="59">
        <f t="shared" si="669"/>
        <v>0</v>
      </c>
      <c r="CP94" s="59">
        <f t="shared" si="669"/>
        <v>0</v>
      </c>
    </row>
    <row r="95" spans="2:94" s="61" customFormat="1" ht="18" x14ac:dyDescent="0.25">
      <c r="F95" s="62" t="s">
        <v>120</v>
      </c>
      <c r="G95" s="63">
        <v>3.1199999999999999E-2</v>
      </c>
      <c r="H95" s="64"/>
      <c r="I95" s="64"/>
      <c r="J95" s="64"/>
      <c r="K95" s="64"/>
      <c r="L95" s="64"/>
      <c r="M95" s="64"/>
      <c r="N95" s="65">
        <f>+N94*$G95+N92</f>
        <v>0</v>
      </c>
      <c r="O95" s="65">
        <f>+O94*$G95+O92</f>
        <v>0</v>
      </c>
      <c r="P95" s="65">
        <f t="shared" ref="P95:CA95" si="670">+P94*$G95+P92</f>
        <v>0</v>
      </c>
      <c r="Q95" s="65">
        <f t="shared" si="670"/>
        <v>0</v>
      </c>
      <c r="R95" s="65">
        <f t="shared" si="670"/>
        <v>0</v>
      </c>
      <c r="S95" s="65">
        <f t="shared" si="670"/>
        <v>0</v>
      </c>
      <c r="T95" s="65">
        <f t="shared" si="670"/>
        <v>0</v>
      </c>
      <c r="U95" s="65">
        <f t="shared" si="670"/>
        <v>0</v>
      </c>
      <c r="V95" s="65">
        <f t="shared" si="670"/>
        <v>0</v>
      </c>
      <c r="W95" s="65">
        <f t="shared" si="670"/>
        <v>0</v>
      </c>
      <c r="X95" s="65">
        <f t="shared" si="670"/>
        <v>0</v>
      </c>
      <c r="Y95" s="65">
        <f t="shared" si="670"/>
        <v>2599.3437655172411</v>
      </c>
      <c r="Z95" s="65">
        <f t="shared" si="670"/>
        <v>5155.7595586206889</v>
      </c>
      <c r="AA95" s="65">
        <f t="shared" si="670"/>
        <v>7669.2473793103445</v>
      </c>
      <c r="AB95" s="65">
        <f t="shared" si="670"/>
        <v>10139.807227586207</v>
      </c>
      <c r="AC95" s="65">
        <f t="shared" si="670"/>
        <v>12567.439103448276</v>
      </c>
      <c r="AD95" s="65">
        <f t="shared" si="670"/>
        <v>12352.799241379309</v>
      </c>
      <c r="AE95" s="65">
        <f t="shared" si="670"/>
        <v>12138.159379310342</v>
      </c>
      <c r="AF95" s="65">
        <f t="shared" si="670"/>
        <v>11923.519517241377</v>
      </c>
      <c r="AG95" s="65">
        <f t="shared" si="670"/>
        <v>11708.879655172412</v>
      </c>
      <c r="AH95" s="65">
        <f t="shared" si="670"/>
        <v>11494.239793103447</v>
      </c>
      <c r="AI95" s="65">
        <f t="shared" si="670"/>
        <v>11279.599931034481</v>
      </c>
      <c r="AJ95" s="65">
        <f t="shared" si="670"/>
        <v>11064.960068965516</v>
      </c>
      <c r="AK95" s="65">
        <f t="shared" si="670"/>
        <v>10850.320206896549</v>
      </c>
      <c r="AL95" s="65">
        <f t="shared" si="670"/>
        <v>10635.680344827584</v>
      </c>
      <c r="AM95" s="65">
        <f t="shared" si="670"/>
        <v>10421.040482758617</v>
      </c>
      <c r="AN95" s="65">
        <f t="shared" si="670"/>
        <v>10206.400620689652</v>
      </c>
      <c r="AO95" s="65">
        <f t="shared" si="670"/>
        <v>9991.7607586206868</v>
      </c>
      <c r="AP95" s="65">
        <f t="shared" si="670"/>
        <v>9777.1208965517217</v>
      </c>
      <c r="AQ95" s="65">
        <f t="shared" si="670"/>
        <v>9562.4810344827547</v>
      </c>
      <c r="AR95" s="65">
        <f t="shared" si="670"/>
        <v>9347.8411724137895</v>
      </c>
      <c r="AS95" s="65">
        <f t="shared" si="670"/>
        <v>9133.2013103448226</v>
      </c>
      <c r="AT95" s="65">
        <f t="shared" si="670"/>
        <v>8918.5614482758574</v>
      </c>
      <c r="AU95" s="65">
        <f t="shared" si="670"/>
        <v>8703.9215862068922</v>
      </c>
      <c r="AV95" s="65">
        <f t="shared" si="670"/>
        <v>8489.2817241379271</v>
      </c>
      <c r="AW95" s="65">
        <f t="shared" si="670"/>
        <v>8274.6418620689619</v>
      </c>
      <c r="AX95" s="65">
        <f t="shared" si="670"/>
        <v>8060.0019999999959</v>
      </c>
      <c r="AY95" s="65">
        <f t="shared" si="670"/>
        <v>7845.3621379310307</v>
      </c>
      <c r="AZ95" s="65">
        <f t="shared" si="670"/>
        <v>7630.7222758620655</v>
      </c>
      <c r="BA95" s="65">
        <f t="shared" si="670"/>
        <v>7416.0824137930995</v>
      </c>
      <c r="BB95" s="65">
        <f t="shared" si="670"/>
        <v>7201.4425517241343</v>
      </c>
      <c r="BC95" s="65">
        <f t="shared" si="670"/>
        <v>6986.8026896550664</v>
      </c>
      <c r="BD95" s="65">
        <f t="shared" si="670"/>
        <v>0</v>
      </c>
      <c r="BE95" s="65">
        <f t="shared" si="670"/>
        <v>0</v>
      </c>
      <c r="BF95" s="65">
        <f t="shared" si="670"/>
        <v>0</v>
      </c>
      <c r="BG95" s="65">
        <f t="shared" si="670"/>
        <v>0</v>
      </c>
      <c r="BH95" s="65">
        <f t="shared" si="670"/>
        <v>0</v>
      </c>
      <c r="BI95" s="65">
        <f t="shared" si="670"/>
        <v>0</v>
      </c>
      <c r="BJ95" s="65">
        <f t="shared" si="670"/>
        <v>0</v>
      </c>
      <c r="BK95" s="65">
        <f t="shared" si="670"/>
        <v>0</v>
      </c>
      <c r="BL95" s="65">
        <f t="shared" si="670"/>
        <v>0</v>
      </c>
      <c r="BM95" s="65">
        <f t="shared" si="670"/>
        <v>0</v>
      </c>
      <c r="BN95" s="65">
        <f t="shared" si="670"/>
        <v>0</v>
      </c>
      <c r="BO95" s="65">
        <f t="shared" si="670"/>
        <v>0</v>
      </c>
      <c r="BP95" s="65">
        <f t="shared" si="670"/>
        <v>0</v>
      </c>
      <c r="BQ95" s="65">
        <f t="shared" si="670"/>
        <v>0</v>
      </c>
      <c r="BR95" s="65">
        <f t="shared" si="670"/>
        <v>0</v>
      </c>
      <c r="BS95" s="65">
        <f t="shared" si="670"/>
        <v>0</v>
      </c>
      <c r="BT95" s="65">
        <f t="shared" si="670"/>
        <v>0</v>
      </c>
      <c r="BU95" s="65">
        <f t="shared" si="670"/>
        <v>0</v>
      </c>
      <c r="BV95" s="65">
        <f t="shared" si="670"/>
        <v>0</v>
      </c>
      <c r="BW95" s="65">
        <f t="shared" si="670"/>
        <v>0</v>
      </c>
      <c r="BX95" s="65">
        <f t="shared" si="670"/>
        <v>0</v>
      </c>
      <c r="BY95" s="65">
        <f t="shared" si="670"/>
        <v>0</v>
      </c>
      <c r="BZ95" s="65">
        <f t="shared" si="670"/>
        <v>0</v>
      </c>
      <c r="CA95" s="65">
        <f t="shared" si="670"/>
        <v>0</v>
      </c>
      <c r="CB95" s="65">
        <f t="shared" ref="CB95:CP95" si="671">+CB94*$G95+CB92</f>
        <v>0</v>
      </c>
      <c r="CC95" s="65">
        <f t="shared" si="671"/>
        <v>0</v>
      </c>
      <c r="CD95" s="65">
        <f t="shared" si="671"/>
        <v>0</v>
      </c>
      <c r="CE95" s="65">
        <f t="shared" si="671"/>
        <v>0</v>
      </c>
      <c r="CF95" s="65">
        <f t="shared" si="671"/>
        <v>0</v>
      </c>
      <c r="CG95" s="65">
        <f t="shared" si="671"/>
        <v>0</v>
      </c>
      <c r="CH95" s="65">
        <f t="shared" si="671"/>
        <v>0</v>
      </c>
      <c r="CI95" s="65">
        <f t="shared" si="671"/>
        <v>0</v>
      </c>
      <c r="CJ95" s="65">
        <f t="shared" si="671"/>
        <v>0</v>
      </c>
      <c r="CK95" s="65">
        <f t="shared" si="671"/>
        <v>0</v>
      </c>
      <c r="CL95" s="65">
        <f t="shared" si="671"/>
        <v>0</v>
      </c>
      <c r="CM95" s="65">
        <f t="shared" si="671"/>
        <v>0</v>
      </c>
      <c r="CN95" s="65">
        <f t="shared" si="671"/>
        <v>0</v>
      </c>
      <c r="CO95" s="65">
        <f t="shared" si="671"/>
        <v>0</v>
      </c>
      <c r="CP95" s="65">
        <f t="shared" si="671"/>
        <v>0</v>
      </c>
    </row>
  </sheetData>
  <mergeCells count="12">
    <mergeCell ref="B77:C77"/>
    <mergeCell ref="B79:B87"/>
    <mergeCell ref="I87:M87"/>
    <mergeCell ref="B53:C53"/>
    <mergeCell ref="B55:B63"/>
    <mergeCell ref="I63:M63"/>
    <mergeCell ref="B5:C5"/>
    <mergeCell ref="B7:B15"/>
    <mergeCell ref="I15:M15"/>
    <mergeCell ref="B29:C29"/>
    <mergeCell ref="B31:B39"/>
    <mergeCell ref="I39:M39"/>
  </mergeCells>
  <dataValidations count="2">
    <dataValidation type="list" allowBlank="1" showInputMessage="1" showErrorMessage="1" sqref="H16 H12:H13 H40 H36:H37 H64 H60:H61 H88 H84:H85" xr:uid="{8CCB2FC7-55A7-4C89-8609-901BB214556F}">
      <formula1>"Fixed,Variable"</formula1>
    </dataValidation>
    <dataValidation type="list" allowBlank="1" showInputMessage="1" showErrorMessage="1" sqref="E16 E12:E13 E40 E36:E37 E64 E60:E61 E88 E84:E85" xr:uid="{E5070F3A-AACB-4AE6-9E0E-5F1F9A454529}">
      <formula1>Variables</formula1>
    </dataValidation>
  </dataValidations>
  <hyperlinks>
    <hyperlink ref="G3" location="'TITLE PAGE'!A1" display="Back to title page" xr:uid="{2E61C207-7F11-4D69-BAF1-12CD00EF2F9C}"/>
    <hyperlink ref="G75" location="'TITLE PAGE'!A1" display="Back to title page" xr:uid="{E08F21EB-B5C6-4848-AB4E-BCCB1AE0FB2D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D5331-3134-41B3-B219-D9BB41AE67D6}">
  <dimension ref="A1:CP23"/>
  <sheetViews>
    <sheetView zoomScale="60" zoomScaleNormal="60" workbookViewId="0">
      <selection activeCell="I15" sqref="I15:M15"/>
    </sheetView>
  </sheetViews>
  <sheetFormatPr defaultColWidth="9.14062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48.1406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7" width="9.140625" style="2"/>
    <col min="18" max="18" width="11.42578125" style="2" customWidth="1"/>
    <col min="19" max="25" width="9.140625" style="2"/>
    <col min="26" max="26" width="12.85546875" style="2" bestFit="1" customWidth="1"/>
    <col min="27" max="16384" width="9.14062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30.75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15.75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17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18.75" thickBot="1" x14ac:dyDescent="0.25">
      <c r="B7" s="155" t="s">
        <v>99</v>
      </c>
      <c r="C7" s="19" t="s">
        <v>148</v>
      </c>
      <c r="D7" s="19" t="s">
        <v>149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69"/>
      <c r="O7" s="69"/>
      <c r="P7" s="26"/>
      <c r="Q7" s="26"/>
      <c r="R7" s="26"/>
      <c r="S7" s="66"/>
      <c r="T7" s="66"/>
      <c r="U7" s="66"/>
      <c r="V7" s="66"/>
      <c r="W7" s="66"/>
      <c r="X7" s="66"/>
      <c r="Y7" s="80">
        <f t="shared" ref="Y7:AB7" si="0">897284/5</f>
        <v>179456.8</v>
      </c>
      <c r="Z7" s="80">
        <f t="shared" si="0"/>
        <v>179456.8</v>
      </c>
      <c r="AA7" s="80">
        <f t="shared" si="0"/>
        <v>179456.8</v>
      </c>
      <c r="AB7" s="80">
        <f t="shared" si="0"/>
        <v>179456.8</v>
      </c>
      <c r="AC7" s="80">
        <f>897284/5</f>
        <v>179456.8</v>
      </c>
      <c r="AD7" s="80"/>
      <c r="AE7" s="66"/>
      <c r="AF7" s="66"/>
      <c r="AG7" s="66"/>
      <c r="AH7" s="66"/>
      <c r="AI7" s="6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15.75" thickBot="1" x14ac:dyDescent="0.25">
      <c r="B8" s="156"/>
      <c r="C8" s="19" t="s">
        <v>148</v>
      </c>
      <c r="D8" s="19" t="s">
        <v>149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77">
        <v>93366</v>
      </c>
      <c r="AE8" s="77">
        <v>93366</v>
      </c>
      <c r="AF8" s="77">
        <v>93366</v>
      </c>
      <c r="AG8" s="77">
        <v>93366</v>
      </c>
      <c r="AH8" s="77">
        <v>93366</v>
      </c>
      <c r="AI8" s="77">
        <v>93366</v>
      </c>
      <c r="AJ8" s="77">
        <v>93366</v>
      </c>
      <c r="AK8" s="77">
        <v>93366</v>
      </c>
      <c r="AL8" s="77">
        <v>93366</v>
      </c>
      <c r="AM8" s="77">
        <v>93366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15.75" thickBot="1" x14ac:dyDescent="0.25">
      <c r="B9" s="156"/>
      <c r="C9" s="19" t="s">
        <v>148</v>
      </c>
      <c r="D9" s="19" t="s">
        <v>149</v>
      </c>
      <c r="E9" s="28" t="s">
        <v>104</v>
      </c>
      <c r="F9" s="29"/>
      <c r="G9" s="29"/>
      <c r="H9" s="30" t="s">
        <v>103</v>
      </c>
      <c r="I9" s="31"/>
      <c r="J9" s="32"/>
      <c r="K9" s="32"/>
      <c r="L9" s="32"/>
      <c r="M9" s="32"/>
      <c r="N9" s="35">
        <f t="shared" ref="N9:AX9" si="1">+N23</f>
        <v>0</v>
      </c>
      <c r="O9" s="35">
        <f t="shared" si="1"/>
        <v>0</v>
      </c>
      <c r="P9" s="35">
        <f t="shared" si="1"/>
        <v>0</v>
      </c>
      <c r="Q9" s="35">
        <f t="shared" si="1"/>
        <v>0</v>
      </c>
      <c r="R9" s="35">
        <f t="shared" si="1"/>
        <v>0</v>
      </c>
      <c r="S9" s="35">
        <f t="shared" si="1"/>
        <v>0</v>
      </c>
      <c r="T9" s="35">
        <f t="shared" si="1"/>
        <v>0</v>
      </c>
      <c r="U9" s="35">
        <f t="shared" si="1"/>
        <v>0</v>
      </c>
      <c r="V9" s="35">
        <f t="shared" si="1"/>
        <v>0</v>
      </c>
      <c r="W9" s="35">
        <f t="shared" si="1"/>
        <v>0</v>
      </c>
      <c r="X9" s="35">
        <f t="shared" si="1"/>
        <v>0</v>
      </c>
      <c r="Y9" s="35">
        <f t="shared" si="1"/>
        <v>10373.573076756755</v>
      </c>
      <c r="Z9" s="35">
        <f t="shared" si="1"/>
        <v>20595.820419459458</v>
      </c>
      <c r="AA9" s="35">
        <f t="shared" si="1"/>
        <v>30666.742028108103</v>
      </c>
      <c r="AB9" s="35">
        <f t="shared" si="1"/>
        <v>40586.337902702697</v>
      </c>
      <c r="AC9" s="35">
        <f t="shared" si="1"/>
        <v>50354.608043243243</v>
      </c>
      <c r="AD9" s="35">
        <f t="shared" si="1"/>
        <v>49597.979372972972</v>
      </c>
      <c r="AE9" s="35">
        <f t="shared" si="1"/>
        <v>48841.350702702701</v>
      </c>
      <c r="AF9" s="35">
        <f t="shared" si="1"/>
        <v>48084.72203243243</v>
      </c>
      <c r="AG9" s="35">
        <f t="shared" si="1"/>
        <v>47328.093362162166</v>
      </c>
      <c r="AH9" s="35">
        <f t="shared" si="1"/>
        <v>46571.464691891888</v>
      </c>
      <c r="AI9" s="35">
        <f t="shared" si="1"/>
        <v>45814.836021621624</v>
      </c>
      <c r="AJ9" s="35">
        <f t="shared" si="1"/>
        <v>45058.207351351346</v>
      </c>
      <c r="AK9" s="35">
        <f t="shared" si="1"/>
        <v>44301.578681081082</v>
      </c>
      <c r="AL9" s="35">
        <f t="shared" si="1"/>
        <v>43544.950010810804</v>
      </c>
      <c r="AM9" s="35">
        <f t="shared" si="1"/>
        <v>42788.32134054054</v>
      </c>
      <c r="AN9" s="35">
        <f t="shared" si="1"/>
        <v>42031.692670270262</v>
      </c>
      <c r="AO9" s="35">
        <f t="shared" si="1"/>
        <v>41275.063999999998</v>
      </c>
      <c r="AP9" s="35">
        <f t="shared" si="1"/>
        <v>40518.43532972972</v>
      </c>
      <c r="AQ9" s="35">
        <f t="shared" si="1"/>
        <v>39761.806659459449</v>
      </c>
      <c r="AR9" s="35">
        <f t="shared" si="1"/>
        <v>39005.177989189178</v>
      </c>
      <c r="AS9" s="35">
        <f t="shared" si="1"/>
        <v>38248.549318918915</v>
      </c>
      <c r="AT9" s="35">
        <f t="shared" si="1"/>
        <v>37491.920648648636</v>
      </c>
      <c r="AU9" s="35">
        <f t="shared" si="1"/>
        <v>36735.291978378373</v>
      </c>
      <c r="AV9" s="35">
        <f t="shared" si="1"/>
        <v>35978.663308108094</v>
      </c>
      <c r="AW9" s="35">
        <f t="shared" si="1"/>
        <v>35222.034637837831</v>
      </c>
      <c r="AX9" s="35">
        <f t="shared" si="1"/>
        <v>34465.405967567553</v>
      </c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</row>
    <row r="10" spans="1:94" ht="18.75" thickBot="1" x14ac:dyDescent="0.3">
      <c r="B10" s="156"/>
      <c r="C10" s="19" t="s">
        <v>148</v>
      </c>
      <c r="D10" s="19" t="s">
        <v>149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 t="shared" ref="O10:AR10" si="2">N10</f>
        <v>3.5000000000000003E-2</v>
      </c>
      <c r="P10" s="38">
        <f t="shared" si="2"/>
        <v>3.5000000000000003E-2</v>
      </c>
      <c r="Q10" s="38">
        <f t="shared" si="2"/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>+AT10</f>
        <v>0.03</v>
      </c>
      <c r="AV10" s="38">
        <f>+AU10</f>
        <v>0.03</v>
      </c>
      <c r="AW10" s="38">
        <f>+AV10</f>
        <v>0.03</v>
      </c>
      <c r="AX10" s="38">
        <f>+AW10</f>
        <v>0.03</v>
      </c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15.75" thickBot="1" x14ac:dyDescent="0.25">
      <c r="B11" s="156"/>
      <c r="C11" s="19" t="s">
        <v>148</v>
      </c>
      <c r="D11" s="19" t="s">
        <v>149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 t="shared" ref="O11:AX11" si="3">1/(1+O10)*N11</f>
        <v>0.93351070036640305</v>
      </c>
      <c r="P11" s="39">
        <f t="shared" si="3"/>
        <v>0.90194270566802237</v>
      </c>
      <c r="Q11" s="39">
        <f t="shared" si="3"/>
        <v>0.87144222769857238</v>
      </c>
      <c r="R11" s="39">
        <f t="shared" si="3"/>
        <v>0.84197316685852408</v>
      </c>
      <c r="S11" s="39">
        <f t="shared" si="3"/>
        <v>0.81350064430775282</v>
      </c>
      <c r="T11" s="39">
        <f t="shared" si="3"/>
        <v>0.78599096068381924</v>
      </c>
      <c r="U11" s="39">
        <f t="shared" si="3"/>
        <v>0.75941155621625056</v>
      </c>
      <c r="V11" s="39">
        <f t="shared" si="3"/>
        <v>0.73373097218961414</v>
      </c>
      <c r="W11" s="39">
        <f t="shared" si="3"/>
        <v>0.70891881370977217</v>
      </c>
      <c r="X11" s="39">
        <f t="shared" si="3"/>
        <v>0.68494571372924851</v>
      </c>
      <c r="Y11" s="39">
        <f t="shared" si="3"/>
        <v>0.66178329828912907</v>
      </c>
      <c r="Z11" s="39">
        <f t="shared" si="3"/>
        <v>0.63940415293635666</v>
      </c>
      <c r="AA11" s="39">
        <f t="shared" si="3"/>
        <v>0.61778179027667313</v>
      </c>
      <c r="AB11" s="39">
        <f t="shared" si="3"/>
        <v>0.59689061862480497</v>
      </c>
      <c r="AC11" s="39">
        <f t="shared" si="3"/>
        <v>0.57670591171478747</v>
      </c>
      <c r="AD11" s="39">
        <f t="shared" si="3"/>
        <v>0.55720377943457733</v>
      </c>
      <c r="AE11" s="39">
        <f t="shared" si="3"/>
        <v>0.53836113955031628</v>
      </c>
      <c r="AF11" s="39">
        <f t="shared" si="3"/>
        <v>0.520155690386779</v>
      </c>
      <c r="AG11" s="39">
        <f t="shared" si="3"/>
        <v>0.50256588443167061</v>
      </c>
      <c r="AH11" s="39">
        <f t="shared" si="3"/>
        <v>0.48557090283253201</v>
      </c>
      <c r="AI11" s="39">
        <f t="shared" si="3"/>
        <v>0.46915063075606961</v>
      </c>
      <c r="AJ11" s="39">
        <f t="shared" si="3"/>
        <v>0.45328563358074364</v>
      </c>
      <c r="AK11" s="39">
        <f t="shared" si="3"/>
        <v>0.43795713389443836</v>
      </c>
      <c r="AL11" s="39">
        <f t="shared" si="3"/>
        <v>0.42314698926998878</v>
      </c>
      <c r="AM11" s="39">
        <f t="shared" si="3"/>
        <v>0.40883767079225974</v>
      </c>
      <c r="AN11" s="39">
        <f t="shared" si="3"/>
        <v>0.39501224231136212</v>
      </c>
      <c r="AO11" s="39">
        <f t="shared" si="3"/>
        <v>0.38165434039745133</v>
      </c>
      <c r="AP11" s="39">
        <f t="shared" si="3"/>
        <v>0.36874815497338298</v>
      </c>
      <c r="AQ11" s="39">
        <f t="shared" si="3"/>
        <v>0.35627841060230242</v>
      </c>
      <c r="AR11" s="39">
        <f t="shared" si="3"/>
        <v>0.34423034840802169</v>
      </c>
      <c r="AS11" s="39">
        <f t="shared" si="3"/>
        <v>0.33420422175536085</v>
      </c>
      <c r="AT11" s="39">
        <f t="shared" si="3"/>
        <v>0.32447011820908822</v>
      </c>
      <c r="AU11" s="39">
        <f t="shared" si="3"/>
        <v>0.31501953224183321</v>
      </c>
      <c r="AV11" s="39">
        <f t="shared" si="3"/>
        <v>0.30584420606003226</v>
      </c>
      <c r="AW11" s="39">
        <f t="shared" si="3"/>
        <v>0.29693612238838085</v>
      </c>
      <c r="AX11" s="39">
        <f t="shared" si="3"/>
        <v>0.28828749746444743</v>
      </c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15.75" thickBot="1" x14ac:dyDescent="0.25">
      <c r="B12" s="156"/>
      <c r="C12" s="19" t="s">
        <v>148</v>
      </c>
      <c r="D12" s="19" t="s">
        <v>149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33"/>
      <c r="O12" s="33"/>
      <c r="P12" s="33"/>
      <c r="Q12" s="33"/>
      <c r="R12" s="33"/>
      <c r="S12" s="68"/>
      <c r="T12" s="68"/>
      <c r="U12" s="68"/>
      <c r="V12" s="68"/>
      <c r="W12" s="68"/>
      <c r="X12" s="68"/>
      <c r="Y12" s="78">
        <f>61732/5</f>
        <v>12346.4</v>
      </c>
      <c r="Z12" s="78">
        <f>61732/5</f>
        <v>12346.4</v>
      </c>
      <c r="AA12" s="78">
        <f>61732/5</f>
        <v>12346.4</v>
      </c>
      <c r="AB12" s="78">
        <f>61732/5</f>
        <v>12346.4</v>
      </c>
      <c r="AC12" s="78">
        <f>61732/5</f>
        <v>12346.4</v>
      </c>
      <c r="AD12" s="68"/>
      <c r="AE12" s="68"/>
      <c r="AF12" s="68"/>
      <c r="AG12" s="68"/>
      <c r="AH12" s="68"/>
      <c r="AI12" s="68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15.75" thickBot="1" x14ac:dyDescent="0.25">
      <c r="B13" s="156"/>
      <c r="C13" s="19" t="s">
        <v>148</v>
      </c>
      <c r="D13" s="19" t="s">
        <v>149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33"/>
      <c r="O13" s="33"/>
      <c r="P13" s="33"/>
      <c r="Q13" s="33"/>
      <c r="R13" s="33"/>
      <c r="S13" s="68"/>
      <c r="T13" s="68"/>
      <c r="U13" s="68"/>
      <c r="V13" s="68"/>
      <c r="W13" s="68"/>
      <c r="X13" s="68"/>
      <c r="Y13" s="68"/>
      <c r="Z13" s="33"/>
      <c r="AA13" s="33"/>
      <c r="AB13" s="33"/>
      <c r="AC13" s="33"/>
      <c r="AD13" s="33"/>
      <c r="AE13" s="68"/>
      <c r="AF13" s="68"/>
      <c r="AG13" s="68"/>
      <c r="AH13" s="68"/>
      <c r="AI13" s="68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19" t="s">
        <v>148</v>
      </c>
      <c r="D14" s="19" t="s">
        <v>149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AS14" si="4">IF((N8+N9)*N11&lt;&gt;0,(N8+N9)*N11,"")</f>
        <v/>
      </c>
      <c r="O14" s="47" t="str">
        <f t="shared" si="4"/>
        <v/>
      </c>
      <c r="P14" s="47" t="str">
        <f t="shared" si="4"/>
        <v/>
      </c>
      <c r="Q14" s="47" t="str">
        <f t="shared" si="4"/>
        <v/>
      </c>
      <c r="R14" s="47" t="str">
        <f t="shared" si="4"/>
        <v/>
      </c>
      <c r="S14" s="47" t="str">
        <f t="shared" si="4"/>
        <v/>
      </c>
      <c r="T14" s="47" t="str">
        <f t="shared" si="4"/>
        <v/>
      </c>
      <c r="U14" s="47" t="str">
        <f t="shared" si="4"/>
        <v/>
      </c>
      <c r="V14" s="47" t="str">
        <f t="shared" si="4"/>
        <v/>
      </c>
      <c r="W14" s="47" t="str">
        <f t="shared" si="4"/>
        <v/>
      </c>
      <c r="X14" s="47" t="str">
        <f t="shared" si="4"/>
        <v/>
      </c>
      <c r="Y14" s="47">
        <f t="shared" si="4"/>
        <v>6865.0574057793938</v>
      </c>
      <c r="Z14" s="47">
        <f t="shared" si="4"/>
        <v>13169.053109333792</v>
      </c>
      <c r="AA14" s="47">
        <f t="shared" si="4"/>
        <v>18945.354792077516</v>
      </c>
      <c r="AB14" s="47">
        <f t="shared" si="4"/>
        <v>24225.604338459583</v>
      </c>
      <c r="AC14" s="47">
        <f t="shared" si="4"/>
        <v>29039.800140619365</v>
      </c>
      <c r="AD14" s="47">
        <f t="shared" si="4"/>
        <v>79660.069629627498</v>
      </c>
      <c r="AE14" s="47">
        <f t="shared" si="4"/>
        <v>76558.911376738499</v>
      </c>
      <c r="AF14" s="47">
        <f t="shared" si="4"/>
        <v>73576.397974488267</v>
      </c>
      <c r="AG14" s="47">
        <f t="shared" si="4"/>
        <v>70708.05146486708</v>
      </c>
      <c r="AH14" s="47">
        <f t="shared" si="4"/>
        <v>67949.561070537515</v>
      </c>
      <c r="AI14" s="47">
        <f t="shared" si="4"/>
        <v>65296.777008700876</v>
      </c>
      <c r="AJ14" s="47">
        <f t="shared" si="4"/>
        <v>62745.704532169519</v>
      </c>
      <c r="AK14" s="47">
        <f t="shared" si="4"/>
        <v>60292.498189353348</v>
      </c>
      <c r="AL14" s="47">
        <f t="shared" si="4"/>
        <v>57933.456295168529</v>
      </c>
      <c r="AM14" s="47">
        <f t="shared" si="4"/>
        <v>55665.015605167457</v>
      </c>
      <c r="AN14" s="47">
        <f t="shared" si="4"/>
        <v>16603.033169825499</v>
      </c>
      <c r="AO14" s="47">
        <f t="shared" si="4"/>
        <v>15752.807325782589</v>
      </c>
      <c r="AP14" s="47">
        <f t="shared" si="4"/>
        <v>14941.098270246172</v>
      </c>
      <c r="AQ14" s="47">
        <f t="shared" si="4"/>
        <v>14166.273279308256</v>
      </c>
      <c r="AR14" s="47">
        <f t="shared" si="4"/>
        <v>13426.76600893549</v>
      </c>
      <c r="AS14" s="47">
        <f t="shared" si="4"/>
        <v>12782.826658400832</v>
      </c>
      <c r="AT14" s="47">
        <f t="shared" ref="AT14:BY14" si="5">IF((AT8+AT9)*AT11&lt;&gt;0,(AT8+AT9)*AT11,"")</f>
        <v>12165.007924752779</v>
      </c>
      <c r="AU14" s="47">
        <f t="shared" si="5"/>
        <v>11572.334495795923</v>
      </c>
      <c r="AV14" s="47">
        <f t="shared" si="5"/>
        <v>11003.865714569534</v>
      </c>
      <c r="AW14" s="47">
        <f t="shared" si="5"/>
        <v>10458.694387988804</v>
      </c>
      <c r="AX14" s="47">
        <f t="shared" si="5"/>
        <v>9935.9456354862814</v>
      </c>
      <c r="AY14" s="47" t="str">
        <f t="shared" si="5"/>
        <v/>
      </c>
      <c r="AZ14" s="47" t="str">
        <f t="shared" si="5"/>
        <v/>
      </c>
      <c r="BA14" s="47" t="str">
        <f t="shared" si="5"/>
        <v/>
      </c>
      <c r="BB14" s="47" t="str">
        <f t="shared" si="5"/>
        <v/>
      </c>
      <c r="BC14" s="47" t="str">
        <f t="shared" si="5"/>
        <v/>
      </c>
      <c r="BD14" s="47" t="str">
        <f t="shared" si="5"/>
        <v/>
      </c>
      <c r="BE14" s="47" t="str">
        <f t="shared" si="5"/>
        <v/>
      </c>
      <c r="BF14" s="47" t="str">
        <f t="shared" si="5"/>
        <v/>
      </c>
      <c r="BG14" s="47" t="str">
        <f t="shared" si="5"/>
        <v/>
      </c>
      <c r="BH14" s="47" t="str">
        <f t="shared" si="5"/>
        <v/>
      </c>
      <c r="BI14" s="47" t="str">
        <f t="shared" si="5"/>
        <v/>
      </c>
      <c r="BJ14" s="47" t="str">
        <f t="shared" si="5"/>
        <v/>
      </c>
      <c r="BK14" s="47" t="str">
        <f t="shared" si="5"/>
        <v/>
      </c>
      <c r="BL14" s="47" t="str">
        <f t="shared" si="5"/>
        <v/>
      </c>
      <c r="BM14" s="47" t="str">
        <f t="shared" si="5"/>
        <v/>
      </c>
      <c r="BN14" s="47" t="str">
        <f t="shared" si="5"/>
        <v/>
      </c>
      <c r="BO14" s="47" t="str">
        <f t="shared" si="5"/>
        <v/>
      </c>
      <c r="BP14" s="47" t="str">
        <f t="shared" si="5"/>
        <v/>
      </c>
      <c r="BQ14" s="47" t="str">
        <f t="shared" si="5"/>
        <v/>
      </c>
      <c r="BR14" s="47" t="str">
        <f t="shared" si="5"/>
        <v/>
      </c>
      <c r="BS14" s="47" t="str">
        <f t="shared" si="5"/>
        <v/>
      </c>
      <c r="BT14" s="47" t="str">
        <f t="shared" si="5"/>
        <v/>
      </c>
      <c r="BU14" s="47" t="str">
        <f t="shared" si="5"/>
        <v/>
      </c>
      <c r="BV14" s="47" t="str">
        <f t="shared" si="5"/>
        <v/>
      </c>
      <c r="BW14" s="47" t="str">
        <f t="shared" si="5"/>
        <v/>
      </c>
      <c r="BX14" s="47" t="str">
        <f t="shared" si="5"/>
        <v/>
      </c>
      <c r="BY14" s="47" t="str">
        <f t="shared" si="5"/>
        <v/>
      </c>
      <c r="BZ14" s="47" t="str">
        <f t="shared" ref="BZ14:CP14" si="6">IF((BZ8+BZ9)*BZ11&lt;&gt;0,(BZ8+BZ9)*BZ11,"")</f>
        <v/>
      </c>
      <c r="CA14" s="47" t="str">
        <f t="shared" si="6"/>
        <v/>
      </c>
      <c r="CB14" s="47" t="str">
        <f t="shared" si="6"/>
        <v/>
      </c>
      <c r="CC14" s="47" t="str">
        <f t="shared" si="6"/>
        <v/>
      </c>
      <c r="CD14" s="47" t="str">
        <f t="shared" si="6"/>
        <v/>
      </c>
      <c r="CE14" s="47" t="str">
        <f t="shared" si="6"/>
        <v/>
      </c>
      <c r="CF14" s="47" t="str">
        <f t="shared" si="6"/>
        <v/>
      </c>
      <c r="CG14" s="47" t="str">
        <f t="shared" si="6"/>
        <v/>
      </c>
      <c r="CH14" s="47" t="str">
        <f t="shared" si="6"/>
        <v/>
      </c>
      <c r="CI14" s="47" t="str">
        <f t="shared" si="6"/>
        <v/>
      </c>
      <c r="CJ14" s="47" t="str">
        <f t="shared" si="6"/>
        <v/>
      </c>
      <c r="CK14" s="47" t="str">
        <f t="shared" si="6"/>
        <v/>
      </c>
      <c r="CL14" s="47" t="str">
        <f t="shared" si="6"/>
        <v/>
      </c>
      <c r="CM14" s="47" t="str">
        <f t="shared" si="6"/>
        <v/>
      </c>
      <c r="CN14" s="47" t="str">
        <f t="shared" si="6"/>
        <v/>
      </c>
      <c r="CO14" s="47" t="str">
        <f t="shared" si="6"/>
        <v/>
      </c>
      <c r="CP14" s="48" t="str">
        <f t="shared" si="6"/>
        <v/>
      </c>
    </row>
    <row r="15" spans="1:94" s="42" customFormat="1" ht="15" customHeight="1" thickBot="1" x14ac:dyDescent="0.25">
      <c r="B15" s="157"/>
      <c r="C15" s="19" t="s">
        <v>148</v>
      </c>
      <c r="D15" s="19" t="s">
        <v>149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905439.96580418036</v>
      </c>
      <c r="J15" s="159"/>
      <c r="K15" s="159"/>
      <c r="L15" s="159"/>
      <c r="M15" s="160"/>
    </row>
    <row r="16" spans="1:94" s="42" customFormat="1" ht="15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6:94" ht="15" thickBot="1" x14ac:dyDescent="0.25"/>
    <row r="18" spans="6:94" ht="30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6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AT19" si="7">+O7+N21</f>
        <v>0</v>
      </c>
      <c r="P19" s="58">
        <f t="shared" si="7"/>
        <v>0</v>
      </c>
      <c r="Q19" s="58">
        <f t="shared" si="7"/>
        <v>0</v>
      </c>
      <c r="R19" s="58">
        <f t="shared" si="7"/>
        <v>0</v>
      </c>
      <c r="S19" s="58">
        <f t="shared" si="7"/>
        <v>0</v>
      </c>
      <c r="T19" s="58">
        <f t="shared" si="7"/>
        <v>0</v>
      </c>
      <c r="U19" s="58">
        <f t="shared" si="7"/>
        <v>0</v>
      </c>
      <c r="V19" s="58">
        <f t="shared" si="7"/>
        <v>0</v>
      </c>
      <c r="W19" s="58">
        <f t="shared" si="7"/>
        <v>0</v>
      </c>
      <c r="X19" s="58">
        <f t="shared" si="7"/>
        <v>0</v>
      </c>
      <c r="Y19" s="58">
        <f t="shared" si="7"/>
        <v>179456.8</v>
      </c>
      <c r="Z19" s="58">
        <f t="shared" si="7"/>
        <v>354063.41621621617</v>
      </c>
      <c r="AA19" s="58">
        <f t="shared" si="7"/>
        <v>523819.84864864859</v>
      </c>
      <c r="AB19" s="58">
        <f t="shared" si="7"/>
        <v>688726.09729729721</v>
      </c>
      <c r="AC19" s="58">
        <f t="shared" si="7"/>
        <v>848782.16216216213</v>
      </c>
      <c r="AD19" s="58">
        <f t="shared" si="7"/>
        <v>824531.2432432432</v>
      </c>
      <c r="AE19" s="58">
        <f t="shared" si="7"/>
        <v>800280.32432432426</v>
      </c>
      <c r="AF19" s="58">
        <f t="shared" si="7"/>
        <v>776029.40540540533</v>
      </c>
      <c r="AG19" s="58">
        <f t="shared" si="7"/>
        <v>751778.48648648639</v>
      </c>
      <c r="AH19" s="58">
        <f t="shared" si="7"/>
        <v>727527.56756756746</v>
      </c>
      <c r="AI19" s="58">
        <f t="shared" si="7"/>
        <v>703276.64864864852</v>
      </c>
      <c r="AJ19" s="58">
        <f t="shared" si="7"/>
        <v>679025.72972972959</v>
      </c>
      <c r="AK19" s="58">
        <f t="shared" si="7"/>
        <v>654774.81081081065</v>
      </c>
      <c r="AL19" s="58">
        <f t="shared" si="7"/>
        <v>630523.89189189172</v>
      </c>
      <c r="AM19" s="58">
        <f t="shared" si="7"/>
        <v>606272.97297297278</v>
      </c>
      <c r="AN19" s="58">
        <f t="shared" si="7"/>
        <v>582022.05405405385</v>
      </c>
      <c r="AO19" s="58">
        <f t="shared" si="7"/>
        <v>557771.13513513491</v>
      </c>
      <c r="AP19" s="58">
        <f t="shared" si="7"/>
        <v>533520.21621621598</v>
      </c>
      <c r="AQ19" s="58">
        <f t="shared" si="7"/>
        <v>509269.29729729705</v>
      </c>
      <c r="AR19" s="58">
        <f t="shared" si="7"/>
        <v>485018.37837837811</v>
      </c>
      <c r="AS19" s="58">
        <f t="shared" si="7"/>
        <v>460767.45945945918</v>
      </c>
      <c r="AT19" s="58">
        <f t="shared" si="7"/>
        <v>436516.54054054024</v>
      </c>
      <c r="AU19" s="58">
        <f t="shared" ref="AU19:BZ19" si="8">+AU7+AT21</f>
        <v>412265.62162162131</v>
      </c>
      <c r="AV19" s="58">
        <f t="shared" si="8"/>
        <v>388014.70270270237</v>
      </c>
      <c r="AW19" s="58">
        <f t="shared" si="8"/>
        <v>363763.78378378344</v>
      </c>
      <c r="AX19" s="58">
        <f t="shared" si="8"/>
        <v>339512.8648648645</v>
      </c>
      <c r="AY19" s="58">
        <f t="shared" si="8"/>
        <v>315261.94594594557</v>
      </c>
      <c r="AZ19" s="58">
        <f t="shared" si="8"/>
        <v>291011.02702702663</v>
      </c>
      <c r="BA19" s="58">
        <f t="shared" si="8"/>
        <v>266760.1081081077</v>
      </c>
      <c r="BB19" s="58">
        <f t="shared" si="8"/>
        <v>242509.18918918876</v>
      </c>
      <c r="BC19" s="58">
        <f t="shared" si="8"/>
        <v>218258.27027026983</v>
      </c>
      <c r="BD19" s="58">
        <f t="shared" si="8"/>
        <v>194007.3513513509</v>
      </c>
      <c r="BE19" s="58">
        <f t="shared" si="8"/>
        <v>169756.43243243196</v>
      </c>
      <c r="BF19" s="58">
        <f t="shared" si="8"/>
        <v>145505.51351351303</v>
      </c>
      <c r="BG19" s="58">
        <f t="shared" si="8"/>
        <v>121254.59459459411</v>
      </c>
      <c r="BH19" s="58">
        <f t="shared" si="8"/>
        <v>97003.675675675186</v>
      </c>
      <c r="BI19" s="58">
        <f t="shared" si="8"/>
        <v>72752.756756756266</v>
      </c>
      <c r="BJ19" s="58">
        <f t="shared" si="8"/>
        <v>48501.837837837345</v>
      </c>
      <c r="BK19" s="58">
        <f t="shared" si="8"/>
        <v>24250.918918918425</v>
      </c>
      <c r="BL19" s="58">
        <f t="shared" si="8"/>
        <v>0</v>
      </c>
      <c r="BM19" s="58">
        <f t="shared" si="8"/>
        <v>0</v>
      </c>
      <c r="BN19" s="58">
        <f t="shared" si="8"/>
        <v>0</v>
      </c>
      <c r="BO19" s="58">
        <f t="shared" si="8"/>
        <v>0</v>
      </c>
      <c r="BP19" s="58">
        <f t="shared" si="8"/>
        <v>0</v>
      </c>
      <c r="BQ19" s="58">
        <f t="shared" si="8"/>
        <v>0</v>
      </c>
      <c r="BR19" s="58">
        <f t="shared" si="8"/>
        <v>0</v>
      </c>
      <c r="BS19" s="58">
        <f t="shared" si="8"/>
        <v>0</v>
      </c>
      <c r="BT19" s="58">
        <f t="shared" si="8"/>
        <v>0</v>
      </c>
      <c r="BU19" s="58">
        <f t="shared" si="8"/>
        <v>0</v>
      </c>
      <c r="BV19" s="58">
        <f t="shared" si="8"/>
        <v>0</v>
      </c>
      <c r="BW19" s="58">
        <f t="shared" si="8"/>
        <v>0</v>
      </c>
      <c r="BX19" s="58">
        <f t="shared" si="8"/>
        <v>0</v>
      </c>
      <c r="BY19" s="58">
        <f t="shared" si="8"/>
        <v>0</v>
      </c>
      <c r="BZ19" s="58">
        <f t="shared" si="8"/>
        <v>0</v>
      </c>
      <c r="CA19" s="58">
        <f t="shared" ref="CA19:CP19" si="9">+CA7+BZ21</f>
        <v>0</v>
      </c>
      <c r="CB19" s="58">
        <f t="shared" si="9"/>
        <v>0</v>
      </c>
      <c r="CC19" s="58">
        <f t="shared" si="9"/>
        <v>0</v>
      </c>
      <c r="CD19" s="58">
        <f t="shared" si="9"/>
        <v>0</v>
      </c>
      <c r="CE19" s="58">
        <f t="shared" si="9"/>
        <v>0</v>
      </c>
      <c r="CF19" s="58">
        <f t="shared" si="9"/>
        <v>0</v>
      </c>
      <c r="CG19" s="58">
        <f t="shared" si="9"/>
        <v>0</v>
      </c>
      <c r="CH19" s="58">
        <f t="shared" si="9"/>
        <v>0</v>
      </c>
      <c r="CI19" s="58">
        <f t="shared" si="9"/>
        <v>0</v>
      </c>
      <c r="CJ19" s="58">
        <f t="shared" si="9"/>
        <v>0</v>
      </c>
      <c r="CK19" s="58">
        <f t="shared" si="9"/>
        <v>0</v>
      </c>
      <c r="CL19" s="58">
        <f t="shared" si="9"/>
        <v>0</v>
      </c>
      <c r="CM19" s="58">
        <f t="shared" si="9"/>
        <v>0</v>
      </c>
      <c r="CN19" s="58">
        <f t="shared" si="9"/>
        <v>0</v>
      </c>
      <c r="CO19" s="58">
        <f t="shared" si="9"/>
        <v>0</v>
      </c>
      <c r="CP19" s="58">
        <f t="shared" si="9"/>
        <v>0</v>
      </c>
    </row>
    <row r="20" spans="6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70">
        <f>IF(N19=0,0,+N7/$G20)</f>
        <v>0</v>
      </c>
      <c r="O20" s="70">
        <f t="shared" ref="O20:AT20" si="10">MIN(IF(O19=0,0,+O7/$G20)+N20,O19)</f>
        <v>0</v>
      </c>
      <c r="P20" s="70">
        <f t="shared" si="10"/>
        <v>0</v>
      </c>
      <c r="Q20" s="70">
        <f t="shared" si="10"/>
        <v>0</v>
      </c>
      <c r="R20" s="70">
        <f t="shared" si="10"/>
        <v>0</v>
      </c>
      <c r="S20" s="70">
        <f t="shared" si="10"/>
        <v>0</v>
      </c>
      <c r="T20" s="70">
        <f t="shared" si="10"/>
        <v>0</v>
      </c>
      <c r="U20" s="70">
        <f t="shared" si="10"/>
        <v>0</v>
      </c>
      <c r="V20" s="70">
        <f t="shared" si="10"/>
        <v>0</v>
      </c>
      <c r="W20" s="70">
        <f t="shared" si="10"/>
        <v>0</v>
      </c>
      <c r="X20" s="70">
        <f t="shared" si="10"/>
        <v>0</v>
      </c>
      <c r="Y20" s="70">
        <f t="shared" si="10"/>
        <v>4850.1837837837838</v>
      </c>
      <c r="Z20" s="70">
        <f t="shared" si="10"/>
        <v>9700.3675675675677</v>
      </c>
      <c r="AA20" s="70">
        <f t="shared" si="10"/>
        <v>14550.551351351351</v>
      </c>
      <c r="AB20" s="70">
        <f t="shared" si="10"/>
        <v>19400.735135135135</v>
      </c>
      <c r="AC20" s="70">
        <f t="shared" si="10"/>
        <v>24250.91891891892</v>
      </c>
      <c r="AD20" s="70">
        <f t="shared" si="10"/>
        <v>24250.91891891892</v>
      </c>
      <c r="AE20" s="70">
        <f t="shared" si="10"/>
        <v>24250.91891891892</v>
      </c>
      <c r="AF20" s="70">
        <f t="shared" si="10"/>
        <v>24250.91891891892</v>
      </c>
      <c r="AG20" s="70">
        <f t="shared" si="10"/>
        <v>24250.91891891892</v>
      </c>
      <c r="AH20" s="70">
        <f t="shared" si="10"/>
        <v>24250.91891891892</v>
      </c>
      <c r="AI20" s="70">
        <f t="shared" si="10"/>
        <v>24250.91891891892</v>
      </c>
      <c r="AJ20" s="70">
        <f t="shared" si="10"/>
        <v>24250.91891891892</v>
      </c>
      <c r="AK20" s="70">
        <f t="shared" si="10"/>
        <v>24250.91891891892</v>
      </c>
      <c r="AL20" s="70">
        <f t="shared" si="10"/>
        <v>24250.91891891892</v>
      </c>
      <c r="AM20" s="70">
        <f t="shared" si="10"/>
        <v>24250.91891891892</v>
      </c>
      <c r="AN20" s="70">
        <f t="shared" si="10"/>
        <v>24250.91891891892</v>
      </c>
      <c r="AO20" s="70">
        <f t="shared" si="10"/>
        <v>24250.91891891892</v>
      </c>
      <c r="AP20" s="70">
        <f t="shared" si="10"/>
        <v>24250.91891891892</v>
      </c>
      <c r="AQ20" s="70">
        <f t="shared" si="10"/>
        <v>24250.91891891892</v>
      </c>
      <c r="AR20" s="70">
        <f t="shared" si="10"/>
        <v>24250.91891891892</v>
      </c>
      <c r="AS20" s="70">
        <f t="shared" si="10"/>
        <v>24250.91891891892</v>
      </c>
      <c r="AT20" s="70">
        <f t="shared" si="10"/>
        <v>24250.91891891892</v>
      </c>
      <c r="AU20" s="70">
        <f t="shared" ref="AU20:BZ20" si="11">MIN(IF(AU19=0,0,+AU7/$G20)+AT20,AU19)</f>
        <v>24250.91891891892</v>
      </c>
      <c r="AV20" s="70">
        <f t="shared" si="11"/>
        <v>24250.91891891892</v>
      </c>
      <c r="AW20" s="70">
        <f t="shared" si="11"/>
        <v>24250.91891891892</v>
      </c>
      <c r="AX20" s="70">
        <f t="shared" si="11"/>
        <v>24250.91891891892</v>
      </c>
      <c r="AY20" s="70">
        <f t="shared" si="11"/>
        <v>24250.91891891892</v>
      </c>
      <c r="AZ20" s="70">
        <f t="shared" si="11"/>
        <v>24250.91891891892</v>
      </c>
      <c r="BA20" s="70">
        <f t="shared" si="11"/>
        <v>24250.91891891892</v>
      </c>
      <c r="BB20" s="70">
        <f t="shared" si="11"/>
        <v>24250.91891891892</v>
      </c>
      <c r="BC20" s="70">
        <f t="shared" si="11"/>
        <v>24250.91891891892</v>
      </c>
      <c r="BD20" s="70">
        <f t="shared" si="11"/>
        <v>24250.91891891892</v>
      </c>
      <c r="BE20" s="70">
        <f t="shared" si="11"/>
        <v>24250.91891891892</v>
      </c>
      <c r="BF20" s="70">
        <f t="shared" si="11"/>
        <v>24250.91891891892</v>
      </c>
      <c r="BG20" s="70">
        <f t="shared" si="11"/>
        <v>24250.91891891892</v>
      </c>
      <c r="BH20" s="70">
        <f t="shared" si="11"/>
        <v>24250.91891891892</v>
      </c>
      <c r="BI20" s="70">
        <f t="shared" si="11"/>
        <v>24250.91891891892</v>
      </c>
      <c r="BJ20" s="70">
        <f t="shared" si="11"/>
        <v>24250.91891891892</v>
      </c>
      <c r="BK20" s="70">
        <f t="shared" si="11"/>
        <v>24250.918918918425</v>
      </c>
      <c r="BL20" s="70">
        <f t="shared" si="11"/>
        <v>0</v>
      </c>
      <c r="BM20" s="70">
        <f t="shared" si="11"/>
        <v>0</v>
      </c>
      <c r="BN20" s="70">
        <f t="shared" si="11"/>
        <v>0</v>
      </c>
      <c r="BO20" s="70">
        <f t="shared" si="11"/>
        <v>0</v>
      </c>
      <c r="BP20" s="70">
        <f t="shared" si="11"/>
        <v>0</v>
      </c>
      <c r="BQ20" s="70">
        <f t="shared" si="11"/>
        <v>0</v>
      </c>
      <c r="BR20" s="70">
        <f t="shared" si="11"/>
        <v>0</v>
      </c>
      <c r="BS20" s="70">
        <f t="shared" si="11"/>
        <v>0</v>
      </c>
      <c r="BT20" s="70">
        <f t="shared" si="11"/>
        <v>0</v>
      </c>
      <c r="BU20" s="70">
        <f t="shared" si="11"/>
        <v>0</v>
      </c>
      <c r="BV20" s="70">
        <f t="shared" si="11"/>
        <v>0</v>
      </c>
      <c r="BW20" s="70">
        <f t="shared" si="11"/>
        <v>0</v>
      </c>
      <c r="BX20" s="70">
        <f t="shared" si="11"/>
        <v>0</v>
      </c>
      <c r="BY20" s="70">
        <f t="shared" si="11"/>
        <v>0</v>
      </c>
      <c r="BZ20" s="70">
        <f t="shared" si="11"/>
        <v>0</v>
      </c>
      <c r="CA20" s="70">
        <f t="shared" ref="CA20:CP20" si="12">MIN(IF(CA19=0,0,+CA7/$G20)+BZ20,CA19)</f>
        <v>0</v>
      </c>
      <c r="CB20" s="70">
        <f t="shared" si="12"/>
        <v>0</v>
      </c>
      <c r="CC20" s="70">
        <f t="shared" si="12"/>
        <v>0</v>
      </c>
      <c r="CD20" s="70">
        <f t="shared" si="12"/>
        <v>0</v>
      </c>
      <c r="CE20" s="70">
        <f t="shared" si="12"/>
        <v>0</v>
      </c>
      <c r="CF20" s="70">
        <f t="shared" si="12"/>
        <v>0</v>
      </c>
      <c r="CG20" s="70">
        <f t="shared" si="12"/>
        <v>0</v>
      </c>
      <c r="CH20" s="70">
        <f t="shared" si="12"/>
        <v>0</v>
      </c>
      <c r="CI20" s="70">
        <f t="shared" si="12"/>
        <v>0</v>
      </c>
      <c r="CJ20" s="70">
        <f t="shared" si="12"/>
        <v>0</v>
      </c>
      <c r="CK20" s="70">
        <f t="shared" si="12"/>
        <v>0</v>
      </c>
      <c r="CL20" s="70">
        <f t="shared" si="12"/>
        <v>0</v>
      </c>
      <c r="CM20" s="70">
        <f t="shared" si="12"/>
        <v>0</v>
      </c>
      <c r="CN20" s="70">
        <f t="shared" si="12"/>
        <v>0</v>
      </c>
      <c r="CO20" s="70">
        <f t="shared" si="12"/>
        <v>0</v>
      </c>
      <c r="CP20" s="70">
        <f t="shared" si="12"/>
        <v>0</v>
      </c>
    </row>
    <row r="21" spans="6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70">
        <f t="shared" ref="N21:AS21" si="13">+N19-N20</f>
        <v>0</v>
      </c>
      <c r="O21" s="70">
        <f t="shared" si="13"/>
        <v>0</v>
      </c>
      <c r="P21" s="70">
        <f t="shared" si="13"/>
        <v>0</v>
      </c>
      <c r="Q21" s="70">
        <f t="shared" si="13"/>
        <v>0</v>
      </c>
      <c r="R21" s="70">
        <f t="shared" si="13"/>
        <v>0</v>
      </c>
      <c r="S21" s="70">
        <f t="shared" si="13"/>
        <v>0</v>
      </c>
      <c r="T21" s="70">
        <f t="shared" si="13"/>
        <v>0</v>
      </c>
      <c r="U21" s="70">
        <f t="shared" si="13"/>
        <v>0</v>
      </c>
      <c r="V21" s="70">
        <f t="shared" si="13"/>
        <v>0</v>
      </c>
      <c r="W21" s="70">
        <f t="shared" si="13"/>
        <v>0</v>
      </c>
      <c r="X21" s="70">
        <f t="shared" si="13"/>
        <v>0</v>
      </c>
      <c r="Y21" s="70">
        <f t="shared" si="13"/>
        <v>174606.61621621621</v>
      </c>
      <c r="Z21" s="70">
        <f t="shared" si="13"/>
        <v>344363.0486486486</v>
      </c>
      <c r="AA21" s="70">
        <f t="shared" si="13"/>
        <v>509269.29729729722</v>
      </c>
      <c r="AB21" s="70">
        <f t="shared" si="13"/>
        <v>669325.36216216208</v>
      </c>
      <c r="AC21" s="70">
        <f t="shared" si="13"/>
        <v>824531.2432432432</v>
      </c>
      <c r="AD21" s="70">
        <f t="shared" si="13"/>
        <v>800280.32432432426</v>
      </c>
      <c r="AE21" s="70">
        <f t="shared" si="13"/>
        <v>776029.40540540533</v>
      </c>
      <c r="AF21" s="70">
        <f t="shared" si="13"/>
        <v>751778.48648648639</v>
      </c>
      <c r="AG21" s="70">
        <f t="shared" si="13"/>
        <v>727527.56756756746</v>
      </c>
      <c r="AH21" s="70">
        <f t="shared" si="13"/>
        <v>703276.64864864852</v>
      </c>
      <c r="AI21" s="70">
        <f t="shared" si="13"/>
        <v>679025.72972972959</v>
      </c>
      <c r="AJ21" s="70">
        <f t="shared" si="13"/>
        <v>654774.81081081065</v>
      </c>
      <c r="AK21" s="70">
        <f t="shared" si="13"/>
        <v>630523.89189189172</v>
      </c>
      <c r="AL21" s="70">
        <f t="shared" si="13"/>
        <v>606272.97297297278</v>
      </c>
      <c r="AM21" s="70">
        <f t="shared" si="13"/>
        <v>582022.05405405385</v>
      </c>
      <c r="AN21" s="70">
        <f t="shared" si="13"/>
        <v>557771.13513513491</v>
      </c>
      <c r="AO21" s="70">
        <f t="shared" si="13"/>
        <v>533520.21621621598</v>
      </c>
      <c r="AP21" s="70">
        <f t="shared" si="13"/>
        <v>509269.29729729705</v>
      </c>
      <c r="AQ21" s="70">
        <f t="shared" si="13"/>
        <v>485018.37837837811</v>
      </c>
      <c r="AR21" s="70">
        <f t="shared" si="13"/>
        <v>460767.45945945918</v>
      </c>
      <c r="AS21" s="70">
        <f t="shared" si="13"/>
        <v>436516.54054054024</v>
      </c>
      <c r="AT21" s="70">
        <f t="shared" ref="AT21:BY21" si="14">+AT19-AT20</f>
        <v>412265.62162162131</v>
      </c>
      <c r="AU21" s="70">
        <f t="shared" si="14"/>
        <v>388014.70270270237</v>
      </c>
      <c r="AV21" s="70">
        <f t="shared" si="14"/>
        <v>363763.78378378344</v>
      </c>
      <c r="AW21" s="70">
        <f t="shared" si="14"/>
        <v>339512.8648648645</v>
      </c>
      <c r="AX21" s="70">
        <f t="shared" si="14"/>
        <v>315261.94594594557</v>
      </c>
      <c r="AY21" s="70">
        <f t="shared" si="14"/>
        <v>291011.02702702663</v>
      </c>
      <c r="AZ21" s="70">
        <f t="shared" si="14"/>
        <v>266760.1081081077</v>
      </c>
      <c r="BA21" s="70">
        <f t="shared" si="14"/>
        <v>242509.18918918876</v>
      </c>
      <c r="BB21" s="70">
        <f t="shared" si="14"/>
        <v>218258.27027026983</v>
      </c>
      <c r="BC21" s="70">
        <f t="shared" si="14"/>
        <v>194007.3513513509</v>
      </c>
      <c r="BD21" s="70">
        <f t="shared" si="14"/>
        <v>169756.43243243196</v>
      </c>
      <c r="BE21" s="70">
        <f t="shared" si="14"/>
        <v>145505.51351351303</v>
      </c>
      <c r="BF21" s="70">
        <f t="shared" si="14"/>
        <v>121254.59459459411</v>
      </c>
      <c r="BG21" s="70">
        <f t="shared" si="14"/>
        <v>97003.675675675186</v>
      </c>
      <c r="BH21" s="70">
        <f t="shared" si="14"/>
        <v>72752.756756756266</v>
      </c>
      <c r="BI21" s="70">
        <f t="shared" si="14"/>
        <v>48501.837837837345</v>
      </c>
      <c r="BJ21" s="70">
        <f t="shared" si="14"/>
        <v>24250.918918918425</v>
      </c>
      <c r="BK21" s="70">
        <f t="shared" si="14"/>
        <v>0</v>
      </c>
      <c r="BL21" s="70">
        <f t="shared" si="14"/>
        <v>0</v>
      </c>
      <c r="BM21" s="70">
        <f t="shared" si="14"/>
        <v>0</v>
      </c>
      <c r="BN21" s="70">
        <f t="shared" si="14"/>
        <v>0</v>
      </c>
      <c r="BO21" s="70">
        <f t="shared" si="14"/>
        <v>0</v>
      </c>
      <c r="BP21" s="70">
        <f t="shared" si="14"/>
        <v>0</v>
      </c>
      <c r="BQ21" s="70">
        <f t="shared" si="14"/>
        <v>0</v>
      </c>
      <c r="BR21" s="70">
        <f t="shared" si="14"/>
        <v>0</v>
      </c>
      <c r="BS21" s="70">
        <f t="shared" si="14"/>
        <v>0</v>
      </c>
      <c r="BT21" s="70">
        <f t="shared" si="14"/>
        <v>0</v>
      </c>
      <c r="BU21" s="70">
        <f t="shared" si="14"/>
        <v>0</v>
      </c>
      <c r="BV21" s="70">
        <f t="shared" si="14"/>
        <v>0</v>
      </c>
      <c r="BW21" s="70">
        <f t="shared" si="14"/>
        <v>0</v>
      </c>
      <c r="BX21" s="70">
        <f t="shared" si="14"/>
        <v>0</v>
      </c>
      <c r="BY21" s="70">
        <f t="shared" si="14"/>
        <v>0</v>
      </c>
      <c r="BZ21" s="70">
        <f t="shared" ref="BZ21:CP21" si="15">+BZ19-BZ20</f>
        <v>0</v>
      </c>
      <c r="CA21" s="70">
        <f t="shared" si="15"/>
        <v>0</v>
      </c>
      <c r="CB21" s="70">
        <f t="shared" si="15"/>
        <v>0</v>
      </c>
      <c r="CC21" s="70">
        <f t="shared" si="15"/>
        <v>0</v>
      </c>
      <c r="CD21" s="70">
        <f t="shared" si="15"/>
        <v>0</v>
      </c>
      <c r="CE21" s="70">
        <f t="shared" si="15"/>
        <v>0</v>
      </c>
      <c r="CF21" s="70">
        <f t="shared" si="15"/>
        <v>0</v>
      </c>
      <c r="CG21" s="70">
        <f t="shared" si="15"/>
        <v>0</v>
      </c>
      <c r="CH21" s="70">
        <f t="shared" si="15"/>
        <v>0</v>
      </c>
      <c r="CI21" s="70">
        <f t="shared" si="15"/>
        <v>0</v>
      </c>
      <c r="CJ21" s="70">
        <f t="shared" si="15"/>
        <v>0</v>
      </c>
      <c r="CK21" s="70">
        <f t="shared" si="15"/>
        <v>0</v>
      </c>
      <c r="CL21" s="70">
        <f t="shared" si="15"/>
        <v>0</v>
      </c>
      <c r="CM21" s="70">
        <f t="shared" si="15"/>
        <v>0</v>
      </c>
      <c r="CN21" s="70">
        <f t="shared" si="15"/>
        <v>0</v>
      </c>
      <c r="CO21" s="70">
        <f t="shared" si="15"/>
        <v>0</v>
      </c>
      <c r="CP21" s="70">
        <f t="shared" si="15"/>
        <v>0</v>
      </c>
    </row>
    <row r="22" spans="6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70">
        <f t="shared" ref="N22:AS22" si="16">AVERAGE(N19,N21)</f>
        <v>0</v>
      </c>
      <c r="O22" s="70">
        <f t="shared" si="16"/>
        <v>0</v>
      </c>
      <c r="P22" s="70">
        <f t="shared" si="16"/>
        <v>0</v>
      </c>
      <c r="Q22" s="70">
        <f t="shared" si="16"/>
        <v>0</v>
      </c>
      <c r="R22" s="70">
        <f t="shared" si="16"/>
        <v>0</v>
      </c>
      <c r="S22" s="70">
        <f t="shared" si="16"/>
        <v>0</v>
      </c>
      <c r="T22" s="70">
        <f t="shared" si="16"/>
        <v>0</v>
      </c>
      <c r="U22" s="70">
        <f t="shared" si="16"/>
        <v>0</v>
      </c>
      <c r="V22" s="70">
        <f t="shared" si="16"/>
        <v>0</v>
      </c>
      <c r="W22" s="70">
        <f t="shared" si="16"/>
        <v>0</v>
      </c>
      <c r="X22" s="70">
        <f t="shared" si="16"/>
        <v>0</v>
      </c>
      <c r="Y22" s="70">
        <f t="shared" si="16"/>
        <v>177031.70810810808</v>
      </c>
      <c r="Z22" s="70">
        <f t="shared" si="16"/>
        <v>349213.23243243236</v>
      </c>
      <c r="AA22" s="70">
        <f t="shared" si="16"/>
        <v>516544.57297297288</v>
      </c>
      <c r="AB22" s="70">
        <f t="shared" si="16"/>
        <v>679025.7297297297</v>
      </c>
      <c r="AC22" s="70">
        <f t="shared" si="16"/>
        <v>836656.70270270272</v>
      </c>
      <c r="AD22" s="70">
        <f t="shared" si="16"/>
        <v>812405.78378378367</v>
      </c>
      <c r="AE22" s="70">
        <f t="shared" si="16"/>
        <v>788154.86486486485</v>
      </c>
      <c r="AF22" s="70">
        <f t="shared" si="16"/>
        <v>763903.9459459458</v>
      </c>
      <c r="AG22" s="70">
        <f t="shared" si="16"/>
        <v>739653.02702702698</v>
      </c>
      <c r="AH22" s="70">
        <f t="shared" si="16"/>
        <v>715402.10810810793</v>
      </c>
      <c r="AI22" s="70">
        <f t="shared" si="16"/>
        <v>691151.18918918911</v>
      </c>
      <c r="AJ22" s="70">
        <f t="shared" si="16"/>
        <v>666900.27027027006</v>
      </c>
      <c r="AK22" s="70">
        <f t="shared" si="16"/>
        <v>642649.35135135124</v>
      </c>
      <c r="AL22" s="70">
        <f t="shared" si="16"/>
        <v>618398.43243243219</v>
      </c>
      <c r="AM22" s="70">
        <f t="shared" si="16"/>
        <v>594147.51351351338</v>
      </c>
      <c r="AN22" s="70">
        <f t="shared" si="16"/>
        <v>569896.59459459432</v>
      </c>
      <c r="AO22" s="70">
        <f t="shared" si="16"/>
        <v>545645.67567567551</v>
      </c>
      <c r="AP22" s="70">
        <f t="shared" si="16"/>
        <v>521394.75675675651</v>
      </c>
      <c r="AQ22" s="70">
        <f t="shared" si="16"/>
        <v>497143.83783783758</v>
      </c>
      <c r="AR22" s="70">
        <f t="shared" si="16"/>
        <v>472892.91891891864</v>
      </c>
      <c r="AS22" s="70">
        <f t="shared" si="16"/>
        <v>448641.99999999971</v>
      </c>
      <c r="AT22" s="70">
        <f t="shared" ref="AT22:BY22" si="17">AVERAGE(AT19,AT21)</f>
        <v>424391.08108108077</v>
      </c>
      <c r="AU22" s="70">
        <f t="shared" si="17"/>
        <v>400140.16216216184</v>
      </c>
      <c r="AV22" s="70">
        <f t="shared" si="17"/>
        <v>375889.24324324291</v>
      </c>
      <c r="AW22" s="70">
        <f t="shared" si="17"/>
        <v>351638.32432432397</v>
      </c>
      <c r="AX22" s="70">
        <f t="shared" si="17"/>
        <v>327387.40540540504</v>
      </c>
      <c r="AY22" s="70">
        <f t="shared" si="17"/>
        <v>303136.4864864861</v>
      </c>
      <c r="AZ22" s="70">
        <f t="shared" si="17"/>
        <v>278885.56756756717</v>
      </c>
      <c r="BA22" s="70">
        <f t="shared" si="17"/>
        <v>254634.64864864823</v>
      </c>
      <c r="BB22" s="70">
        <f t="shared" si="17"/>
        <v>230383.7297297293</v>
      </c>
      <c r="BC22" s="70">
        <f t="shared" si="17"/>
        <v>206132.81081081036</v>
      </c>
      <c r="BD22" s="70">
        <f t="shared" si="17"/>
        <v>181881.89189189143</v>
      </c>
      <c r="BE22" s="70">
        <f t="shared" si="17"/>
        <v>157630.97297297249</v>
      </c>
      <c r="BF22" s="70">
        <f t="shared" si="17"/>
        <v>133380.05405405356</v>
      </c>
      <c r="BG22" s="70">
        <f t="shared" si="17"/>
        <v>109129.13513513465</v>
      </c>
      <c r="BH22" s="70">
        <f t="shared" si="17"/>
        <v>84878.216216215718</v>
      </c>
      <c r="BI22" s="70">
        <f t="shared" si="17"/>
        <v>60627.297297296805</v>
      </c>
      <c r="BJ22" s="70">
        <f t="shared" si="17"/>
        <v>36376.378378377885</v>
      </c>
      <c r="BK22" s="70">
        <f t="shared" si="17"/>
        <v>12125.459459459213</v>
      </c>
      <c r="BL22" s="70">
        <f t="shared" si="17"/>
        <v>0</v>
      </c>
      <c r="BM22" s="70">
        <f t="shared" si="17"/>
        <v>0</v>
      </c>
      <c r="BN22" s="70">
        <f t="shared" si="17"/>
        <v>0</v>
      </c>
      <c r="BO22" s="70">
        <f t="shared" si="17"/>
        <v>0</v>
      </c>
      <c r="BP22" s="70">
        <f t="shared" si="17"/>
        <v>0</v>
      </c>
      <c r="BQ22" s="70">
        <f t="shared" si="17"/>
        <v>0</v>
      </c>
      <c r="BR22" s="70">
        <f t="shared" si="17"/>
        <v>0</v>
      </c>
      <c r="BS22" s="70">
        <f t="shared" si="17"/>
        <v>0</v>
      </c>
      <c r="BT22" s="70">
        <f t="shared" si="17"/>
        <v>0</v>
      </c>
      <c r="BU22" s="70">
        <f t="shared" si="17"/>
        <v>0</v>
      </c>
      <c r="BV22" s="70">
        <f t="shared" si="17"/>
        <v>0</v>
      </c>
      <c r="BW22" s="70">
        <f t="shared" si="17"/>
        <v>0</v>
      </c>
      <c r="BX22" s="70">
        <f t="shared" si="17"/>
        <v>0</v>
      </c>
      <c r="BY22" s="70">
        <f t="shared" si="17"/>
        <v>0</v>
      </c>
      <c r="BZ22" s="70">
        <f t="shared" ref="BZ22:CP22" si="18">AVERAGE(BZ19,BZ21)</f>
        <v>0</v>
      </c>
      <c r="CA22" s="70">
        <f t="shared" si="18"/>
        <v>0</v>
      </c>
      <c r="CB22" s="70">
        <f t="shared" si="18"/>
        <v>0</v>
      </c>
      <c r="CC22" s="70">
        <f t="shared" si="18"/>
        <v>0</v>
      </c>
      <c r="CD22" s="70">
        <f t="shared" si="18"/>
        <v>0</v>
      </c>
      <c r="CE22" s="70">
        <f t="shared" si="18"/>
        <v>0</v>
      </c>
      <c r="CF22" s="70">
        <f t="shared" si="18"/>
        <v>0</v>
      </c>
      <c r="CG22" s="70">
        <f t="shared" si="18"/>
        <v>0</v>
      </c>
      <c r="CH22" s="70">
        <f t="shared" si="18"/>
        <v>0</v>
      </c>
      <c r="CI22" s="70">
        <f t="shared" si="18"/>
        <v>0</v>
      </c>
      <c r="CJ22" s="70">
        <f t="shared" si="18"/>
        <v>0</v>
      </c>
      <c r="CK22" s="70">
        <f t="shared" si="18"/>
        <v>0</v>
      </c>
      <c r="CL22" s="70">
        <f t="shared" si="18"/>
        <v>0</v>
      </c>
      <c r="CM22" s="70">
        <f t="shared" si="18"/>
        <v>0</v>
      </c>
      <c r="CN22" s="70">
        <f t="shared" si="18"/>
        <v>0</v>
      </c>
      <c r="CO22" s="70">
        <f t="shared" si="18"/>
        <v>0</v>
      </c>
      <c r="CP22" s="70">
        <f t="shared" si="18"/>
        <v>0</v>
      </c>
    </row>
    <row r="23" spans="6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71">
        <f t="shared" ref="N23:AS23" si="19">+N22*$G23+N20</f>
        <v>0</v>
      </c>
      <c r="O23" s="71">
        <f t="shared" si="19"/>
        <v>0</v>
      </c>
      <c r="P23" s="71">
        <f t="shared" si="19"/>
        <v>0</v>
      </c>
      <c r="Q23" s="71">
        <f t="shared" si="19"/>
        <v>0</v>
      </c>
      <c r="R23" s="71">
        <f t="shared" si="19"/>
        <v>0</v>
      </c>
      <c r="S23" s="71">
        <f t="shared" si="19"/>
        <v>0</v>
      </c>
      <c r="T23" s="71">
        <f t="shared" si="19"/>
        <v>0</v>
      </c>
      <c r="U23" s="71">
        <f t="shared" si="19"/>
        <v>0</v>
      </c>
      <c r="V23" s="71">
        <f t="shared" si="19"/>
        <v>0</v>
      </c>
      <c r="W23" s="71">
        <f t="shared" si="19"/>
        <v>0</v>
      </c>
      <c r="X23" s="71">
        <f t="shared" si="19"/>
        <v>0</v>
      </c>
      <c r="Y23" s="71">
        <f t="shared" si="19"/>
        <v>10373.573076756755</v>
      </c>
      <c r="Z23" s="71">
        <f t="shared" si="19"/>
        <v>20595.820419459458</v>
      </c>
      <c r="AA23" s="71">
        <f t="shared" si="19"/>
        <v>30666.742028108103</v>
      </c>
      <c r="AB23" s="71">
        <f t="shared" si="19"/>
        <v>40586.337902702697</v>
      </c>
      <c r="AC23" s="71">
        <f t="shared" si="19"/>
        <v>50354.608043243243</v>
      </c>
      <c r="AD23" s="71">
        <f t="shared" si="19"/>
        <v>49597.979372972972</v>
      </c>
      <c r="AE23" s="71">
        <f t="shared" si="19"/>
        <v>48841.350702702701</v>
      </c>
      <c r="AF23" s="71">
        <f t="shared" si="19"/>
        <v>48084.72203243243</v>
      </c>
      <c r="AG23" s="71">
        <f t="shared" si="19"/>
        <v>47328.093362162166</v>
      </c>
      <c r="AH23" s="71">
        <f t="shared" si="19"/>
        <v>46571.464691891888</v>
      </c>
      <c r="AI23" s="71">
        <f t="shared" si="19"/>
        <v>45814.836021621624</v>
      </c>
      <c r="AJ23" s="71">
        <f t="shared" si="19"/>
        <v>45058.207351351346</v>
      </c>
      <c r="AK23" s="71">
        <f t="shared" si="19"/>
        <v>44301.578681081082</v>
      </c>
      <c r="AL23" s="71">
        <f t="shared" si="19"/>
        <v>43544.950010810804</v>
      </c>
      <c r="AM23" s="71">
        <f t="shared" si="19"/>
        <v>42788.32134054054</v>
      </c>
      <c r="AN23" s="71">
        <f t="shared" si="19"/>
        <v>42031.692670270262</v>
      </c>
      <c r="AO23" s="71">
        <f t="shared" si="19"/>
        <v>41275.063999999998</v>
      </c>
      <c r="AP23" s="71">
        <f t="shared" si="19"/>
        <v>40518.43532972972</v>
      </c>
      <c r="AQ23" s="71">
        <f t="shared" si="19"/>
        <v>39761.806659459449</v>
      </c>
      <c r="AR23" s="71">
        <f t="shared" si="19"/>
        <v>39005.177989189178</v>
      </c>
      <c r="AS23" s="71">
        <f t="shared" si="19"/>
        <v>38248.549318918915</v>
      </c>
      <c r="AT23" s="71">
        <f t="shared" ref="AT23:BY23" si="20">+AT22*$G23+AT20</f>
        <v>37491.920648648636</v>
      </c>
      <c r="AU23" s="71">
        <f t="shared" si="20"/>
        <v>36735.291978378373</v>
      </c>
      <c r="AV23" s="71">
        <f t="shared" si="20"/>
        <v>35978.663308108094</v>
      </c>
      <c r="AW23" s="71">
        <f t="shared" si="20"/>
        <v>35222.034637837831</v>
      </c>
      <c r="AX23" s="71">
        <f t="shared" si="20"/>
        <v>34465.405967567553</v>
      </c>
      <c r="AY23" s="71">
        <f t="shared" si="20"/>
        <v>33708.777297297289</v>
      </c>
      <c r="AZ23" s="71">
        <f t="shared" si="20"/>
        <v>32952.148627027018</v>
      </c>
      <c r="BA23" s="71">
        <f t="shared" si="20"/>
        <v>32195.519956756743</v>
      </c>
      <c r="BB23" s="71">
        <f t="shared" si="20"/>
        <v>31438.891286486476</v>
      </c>
      <c r="BC23" s="71">
        <f t="shared" si="20"/>
        <v>30682.262616216205</v>
      </c>
      <c r="BD23" s="71">
        <f t="shared" si="20"/>
        <v>29925.633945945934</v>
      </c>
      <c r="BE23" s="71">
        <f t="shared" si="20"/>
        <v>29169.005275675663</v>
      </c>
      <c r="BF23" s="71">
        <f t="shared" si="20"/>
        <v>28412.376605405392</v>
      </c>
      <c r="BG23" s="71">
        <f t="shared" si="20"/>
        <v>27655.747935135121</v>
      </c>
      <c r="BH23" s="71">
        <f t="shared" si="20"/>
        <v>26899.11926486485</v>
      </c>
      <c r="BI23" s="71">
        <f t="shared" si="20"/>
        <v>26142.490594594579</v>
      </c>
      <c r="BJ23" s="71">
        <f t="shared" si="20"/>
        <v>25385.861924324308</v>
      </c>
      <c r="BK23" s="71">
        <f t="shared" si="20"/>
        <v>24629.233254053554</v>
      </c>
      <c r="BL23" s="71">
        <f t="shared" si="20"/>
        <v>0</v>
      </c>
      <c r="BM23" s="71">
        <f t="shared" si="20"/>
        <v>0</v>
      </c>
      <c r="BN23" s="71">
        <f t="shared" si="20"/>
        <v>0</v>
      </c>
      <c r="BO23" s="71">
        <f t="shared" si="20"/>
        <v>0</v>
      </c>
      <c r="BP23" s="71">
        <f t="shared" si="20"/>
        <v>0</v>
      </c>
      <c r="BQ23" s="71">
        <f t="shared" si="20"/>
        <v>0</v>
      </c>
      <c r="BR23" s="71">
        <f t="shared" si="20"/>
        <v>0</v>
      </c>
      <c r="BS23" s="71">
        <f t="shared" si="20"/>
        <v>0</v>
      </c>
      <c r="BT23" s="71">
        <f t="shared" si="20"/>
        <v>0</v>
      </c>
      <c r="BU23" s="71">
        <f t="shared" si="20"/>
        <v>0</v>
      </c>
      <c r="BV23" s="71">
        <f t="shared" si="20"/>
        <v>0</v>
      </c>
      <c r="BW23" s="71">
        <f t="shared" si="20"/>
        <v>0</v>
      </c>
      <c r="BX23" s="71">
        <f t="shared" si="20"/>
        <v>0</v>
      </c>
      <c r="BY23" s="71">
        <f t="shared" si="20"/>
        <v>0</v>
      </c>
      <c r="BZ23" s="71">
        <f t="shared" ref="BZ23:CP23" si="21">+BZ22*$G23+BZ20</f>
        <v>0</v>
      </c>
      <c r="CA23" s="71">
        <f t="shared" si="21"/>
        <v>0</v>
      </c>
      <c r="CB23" s="71">
        <f t="shared" si="21"/>
        <v>0</v>
      </c>
      <c r="CC23" s="71">
        <f t="shared" si="21"/>
        <v>0</v>
      </c>
      <c r="CD23" s="71">
        <f t="shared" si="21"/>
        <v>0</v>
      </c>
      <c r="CE23" s="71">
        <f t="shared" si="21"/>
        <v>0</v>
      </c>
      <c r="CF23" s="71">
        <f t="shared" si="21"/>
        <v>0</v>
      </c>
      <c r="CG23" s="71">
        <f t="shared" si="21"/>
        <v>0</v>
      </c>
      <c r="CH23" s="71">
        <f t="shared" si="21"/>
        <v>0</v>
      </c>
      <c r="CI23" s="71">
        <f t="shared" si="21"/>
        <v>0</v>
      </c>
      <c r="CJ23" s="71">
        <f t="shared" si="21"/>
        <v>0</v>
      </c>
      <c r="CK23" s="71">
        <f t="shared" si="21"/>
        <v>0</v>
      </c>
      <c r="CL23" s="71">
        <f t="shared" si="21"/>
        <v>0</v>
      </c>
      <c r="CM23" s="71">
        <f t="shared" si="21"/>
        <v>0</v>
      </c>
      <c r="CN23" s="71">
        <f t="shared" si="21"/>
        <v>0</v>
      </c>
      <c r="CO23" s="71">
        <f t="shared" si="21"/>
        <v>0</v>
      </c>
      <c r="CP23" s="71">
        <f t="shared" si="21"/>
        <v>0</v>
      </c>
    </row>
  </sheetData>
  <mergeCells count="3">
    <mergeCell ref="B5:C5"/>
    <mergeCell ref="B7:B15"/>
    <mergeCell ref="I15:M15"/>
  </mergeCells>
  <dataValidations count="2">
    <dataValidation type="list" allowBlank="1" showInputMessage="1" showErrorMessage="1" sqref="E16 E12:E13" xr:uid="{956BDBEA-FCA3-4457-BE92-336BF54256BA}">
      <formula1>Variables</formula1>
    </dataValidation>
    <dataValidation type="list" allowBlank="1" showInputMessage="1" showErrorMessage="1" sqref="H16 H12:H13" xr:uid="{81DD2A7E-D947-480E-9684-CE196BA2FF61}">
      <formula1>"Fixed,Variable"</formula1>
    </dataValidation>
  </dataValidations>
  <hyperlinks>
    <hyperlink ref="G3" location="'TITLE PAGE'!A1" display="Back to title page" xr:uid="{6BDA5073-A0C1-427E-BB3D-B95F6FFA4CF1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46147-B080-438D-AB3C-9A67ED9DF344}">
  <dimension ref="A1:CP47"/>
  <sheetViews>
    <sheetView zoomScale="60" zoomScaleNormal="60" workbookViewId="0">
      <selection activeCell="I39" sqref="I39:M39"/>
    </sheetView>
  </sheetViews>
  <sheetFormatPr defaultColWidth="9.14062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48.1406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7" width="9.140625" style="2"/>
    <col min="18" max="18" width="11.42578125" style="2" customWidth="1"/>
    <col min="19" max="20" width="9.140625" style="2"/>
    <col min="21" max="21" width="11.5703125" style="2" customWidth="1"/>
    <col min="22" max="25" width="9.140625" style="2"/>
    <col min="26" max="26" width="12.85546875" style="2" bestFit="1" customWidth="1"/>
    <col min="27" max="16384" width="9.14062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30.75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15.75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17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18" x14ac:dyDescent="0.2">
      <c r="B7" s="155" t="s">
        <v>99</v>
      </c>
      <c r="C7" s="19" t="s">
        <v>150</v>
      </c>
      <c r="D7" s="19" t="s">
        <v>151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69"/>
      <c r="O7" s="69"/>
      <c r="P7" s="26"/>
      <c r="Q7" s="80">
        <f t="shared" ref="Q7:T7" si="0">107476/5</f>
        <v>21495.200000000001</v>
      </c>
      <c r="R7" s="80">
        <f t="shared" si="0"/>
        <v>21495.200000000001</v>
      </c>
      <c r="S7" s="80">
        <f t="shared" si="0"/>
        <v>21495.200000000001</v>
      </c>
      <c r="T7" s="80">
        <f t="shared" si="0"/>
        <v>21495.200000000001</v>
      </c>
      <c r="U7" s="80">
        <f>107476/5</f>
        <v>21495.200000000001</v>
      </c>
      <c r="V7" s="80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15" x14ac:dyDescent="0.2">
      <c r="B8" s="156"/>
      <c r="C8" s="28" t="s">
        <v>150</v>
      </c>
      <c r="D8" s="28" t="s">
        <v>151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33"/>
      <c r="U8" s="33"/>
      <c r="V8" s="77">
        <v>7107</v>
      </c>
      <c r="W8" s="77">
        <v>7107</v>
      </c>
      <c r="X8" s="77">
        <v>7107</v>
      </c>
      <c r="Y8" s="77">
        <v>7107</v>
      </c>
      <c r="Z8" s="77">
        <v>7107</v>
      </c>
      <c r="AA8" s="77">
        <v>7107</v>
      </c>
      <c r="AB8" s="77">
        <v>7107</v>
      </c>
      <c r="AC8" s="77">
        <v>7107</v>
      </c>
      <c r="AD8" s="77">
        <v>7107</v>
      </c>
      <c r="AE8" s="77">
        <v>7107</v>
      </c>
      <c r="AF8" s="77">
        <v>7107</v>
      </c>
      <c r="AG8" s="77">
        <v>7107</v>
      </c>
      <c r="AH8" s="77">
        <v>7107</v>
      </c>
      <c r="AI8" s="77">
        <v>7107</v>
      </c>
      <c r="AJ8" s="77">
        <v>7107</v>
      </c>
      <c r="AK8" s="77">
        <v>7107</v>
      </c>
      <c r="AL8" s="77">
        <v>7107</v>
      </c>
      <c r="AM8" s="77">
        <v>7107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15" x14ac:dyDescent="0.2">
      <c r="B9" s="156"/>
      <c r="C9" s="28" t="s">
        <v>150</v>
      </c>
      <c r="D9" s="28" t="s">
        <v>151</v>
      </c>
      <c r="E9" s="28" t="s">
        <v>104</v>
      </c>
      <c r="F9" s="29"/>
      <c r="G9" s="29"/>
      <c r="H9" s="30" t="s">
        <v>103</v>
      </c>
      <c r="I9" s="31"/>
      <c r="J9" s="32"/>
      <c r="K9" s="32"/>
      <c r="L9" s="32"/>
      <c r="M9" s="32"/>
      <c r="N9" s="35">
        <f t="shared" ref="N9:AX9" si="1">+N23</f>
        <v>0</v>
      </c>
      <c r="O9" s="35">
        <f t="shared" si="1"/>
        <v>0</v>
      </c>
      <c r="P9" s="35">
        <f t="shared" si="1"/>
        <v>0</v>
      </c>
      <c r="Q9" s="35">
        <f t="shared" si="1"/>
        <v>1242.5387502702702</v>
      </c>
      <c r="R9" s="35">
        <f t="shared" si="1"/>
        <v>2466.9518183783784</v>
      </c>
      <c r="S9" s="35">
        <f t="shared" si="1"/>
        <v>3673.2392043243244</v>
      </c>
      <c r="T9" s="35">
        <f t="shared" si="1"/>
        <v>4861.4009081081076</v>
      </c>
      <c r="U9" s="35">
        <f t="shared" si="1"/>
        <v>6031.4369297297289</v>
      </c>
      <c r="V9" s="35">
        <f t="shared" si="1"/>
        <v>5940.8085189189187</v>
      </c>
      <c r="W9" s="35">
        <f t="shared" si="1"/>
        <v>5850.1801081081076</v>
      </c>
      <c r="X9" s="35">
        <f t="shared" si="1"/>
        <v>5759.5516972972964</v>
      </c>
      <c r="Y9" s="35">
        <f t="shared" si="1"/>
        <v>5668.9232864864862</v>
      </c>
      <c r="Z9" s="35">
        <f t="shared" si="1"/>
        <v>5578.2948756756741</v>
      </c>
      <c r="AA9" s="35">
        <f t="shared" si="1"/>
        <v>5487.6664648648639</v>
      </c>
      <c r="AB9" s="35">
        <f t="shared" si="1"/>
        <v>5397.0380540540527</v>
      </c>
      <c r="AC9" s="35">
        <f t="shared" si="1"/>
        <v>5306.4096432432416</v>
      </c>
      <c r="AD9" s="35">
        <f t="shared" si="1"/>
        <v>5215.7812324324314</v>
      </c>
      <c r="AE9" s="35">
        <f t="shared" si="1"/>
        <v>5125.1528216216202</v>
      </c>
      <c r="AF9" s="35">
        <f t="shared" si="1"/>
        <v>5034.5244108108091</v>
      </c>
      <c r="AG9" s="35">
        <f t="shared" si="1"/>
        <v>4943.8959999999979</v>
      </c>
      <c r="AH9" s="35">
        <f t="shared" si="1"/>
        <v>4853.2675891891868</v>
      </c>
      <c r="AI9" s="35">
        <f t="shared" si="1"/>
        <v>4762.6391783783765</v>
      </c>
      <c r="AJ9" s="35">
        <f t="shared" si="1"/>
        <v>4672.0107675675654</v>
      </c>
      <c r="AK9" s="35">
        <f t="shared" si="1"/>
        <v>4581.3823567567542</v>
      </c>
      <c r="AL9" s="35">
        <f t="shared" si="1"/>
        <v>4490.753945945944</v>
      </c>
      <c r="AM9" s="35">
        <f t="shared" si="1"/>
        <v>4400.1255351351328</v>
      </c>
      <c r="AN9" s="35">
        <f t="shared" si="1"/>
        <v>4309.4971243243217</v>
      </c>
      <c r="AO9" s="35">
        <f t="shared" si="1"/>
        <v>4218.8687135135106</v>
      </c>
      <c r="AP9" s="35">
        <f t="shared" si="1"/>
        <v>4128.2403027026994</v>
      </c>
      <c r="AQ9" s="35">
        <f t="shared" si="1"/>
        <v>4037.6118918918892</v>
      </c>
      <c r="AR9" s="35">
        <f t="shared" si="1"/>
        <v>3946.983481081078</v>
      </c>
      <c r="AS9" s="35">
        <f t="shared" si="1"/>
        <v>3856.3550702702673</v>
      </c>
      <c r="AT9" s="35">
        <f t="shared" si="1"/>
        <v>3765.7266594594566</v>
      </c>
      <c r="AU9" s="35">
        <f t="shared" si="1"/>
        <v>3675.0982486486459</v>
      </c>
      <c r="AV9" s="35">
        <f t="shared" si="1"/>
        <v>3584.4698378378348</v>
      </c>
      <c r="AW9" s="35">
        <f t="shared" si="1"/>
        <v>3493.8414270270241</v>
      </c>
      <c r="AX9" s="35">
        <f t="shared" si="1"/>
        <v>3403.2130162162134</v>
      </c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</row>
    <row r="10" spans="1:94" ht="18" x14ac:dyDescent="0.25">
      <c r="B10" s="156"/>
      <c r="C10" s="28" t="s">
        <v>150</v>
      </c>
      <c r="D10" s="28" t="s">
        <v>151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 t="shared" ref="O10:AR10" si="2">N10</f>
        <v>3.5000000000000003E-2</v>
      </c>
      <c r="P10" s="38">
        <f t="shared" si="2"/>
        <v>3.5000000000000003E-2</v>
      </c>
      <c r="Q10" s="38">
        <f t="shared" si="2"/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>+AT10</f>
        <v>0.03</v>
      </c>
      <c r="AV10" s="38">
        <f>+AU10</f>
        <v>0.03</v>
      </c>
      <c r="AW10" s="38">
        <f>+AV10</f>
        <v>0.03</v>
      </c>
      <c r="AX10" s="38">
        <f>+AW10</f>
        <v>0.03</v>
      </c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15" x14ac:dyDescent="0.2">
      <c r="B11" s="156"/>
      <c r="C11" s="28" t="s">
        <v>150</v>
      </c>
      <c r="D11" s="28" t="s">
        <v>151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 t="shared" ref="O11:AX11" si="3">1/(1+O10)*N11</f>
        <v>0.93351070036640305</v>
      </c>
      <c r="P11" s="39">
        <f t="shared" si="3"/>
        <v>0.90194270566802237</v>
      </c>
      <c r="Q11" s="39">
        <f t="shared" si="3"/>
        <v>0.87144222769857238</v>
      </c>
      <c r="R11" s="39">
        <f t="shared" si="3"/>
        <v>0.84197316685852408</v>
      </c>
      <c r="S11" s="39">
        <f t="shared" si="3"/>
        <v>0.81350064430775282</v>
      </c>
      <c r="T11" s="39">
        <f t="shared" si="3"/>
        <v>0.78599096068381924</v>
      </c>
      <c r="U11" s="39">
        <f t="shared" si="3"/>
        <v>0.75941155621625056</v>
      </c>
      <c r="V11" s="39">
        <f t="shared" si="3"/>
        <v>0.73373097218961414</v>
      </c>
      <c r="W11" s="39">
        <f t="shared" si="3"/>
        <v>0.70891881370977217</v>
      </c>
      <c r="X11" s="39">
        <f t="shared" si="3"/>
        <v>0.68494571372924851</v>
      </c>
      <c r="Y11" s="39">
        <f t="shared" si="3"/>
        <v>0.66178329828912907</v>
      </c>
      <c r="Z11" s="39">
        <f t="shared" si="3"/>
        <v>0.63940415293635666</v>
      </c>
      <c r="AA11" s="39">
        <f t="shared" si="3"/>
        <v>0.61778179027667313</v>
      </c>
      <c r="AB11" s="39">
        <f t="shared" si="3"/>
        <v>0.59689061862480497</v>
      </c>
      <c r="AC11" s="39">
        <f t="shared" si="3"/>
        <v>0.57670591171478747</v>
      </c>
      <c r="AD11" s="39">
        <f t="shared" si="3"/>
        <v>0.55720377943457733</v>
      </c>
      <c r="AE11" s="39">
        <f t="shared" si="3"/>
        <v>0.53836113955031628</v>
      </c>
      <c r="AF11" s="39">
        <f t="shared" si="3"/>
        <v>0.520155690386779</v>
      </c>
      <c r="AG11" s="39">
        <f t="shared" si="3"/>
        <v>0.50256588443167061</v>
      </c>
      <c r="AH11" s="39">
        <f t="shared" si="3"/>
        <v>0.48557090283253201</v>
      </c>
      <c r="AI11" s="39">
        <f t="shared" si="3"/>
        <v>0.46915063075606961</v>
      </c>
      <c r="AJ11" s="39">
        <f t="shared" si="3"/>
        <v>0.45328563358074364</v>
      </c>
      <c r="AK11" s="39">
        <f t="shared" si="3"/>
        <v>0.43795713389443836</v>
      </c>
      <c r="AL11" s="39">
        <f t="shared" si="3"/>
        <v>0.42314698926998878</v>
      </c>
      <c r="AM11" s="39">
        <f t="shared" si="3"/>
        <v>0.40883767079225974</v>
      </c>
      <c r="AN11" s="39">
        <f t="shared" si="3"/>
        <v>0.39501224231136212</v>
      </c>
      <c r="AO11" s="39">
        <f t="shared" si="3"/>
        <v>0.38165434039745133</v>
      </c>
      <c r="AP11" s="39">
        <f t="shared" si="3"/>
        <v>0.36874815497338298</v>
      </c>
      <c r="AQ11" s="39">
        <f t="shared" si="3"/>
        <v>0.35627841060230242</v>
      </c>
      <c r="AR11" s="39">
        <f t="shared" si="3"/>
        <v>0.34423034840802169</v>
      </c>
      <c r="AS11" s="39">
        <f t="shared" si="3"/>
        <v>0.33420422175536085</v>
      </c>
      <c r="AT11" s="39">
        <f t="shared" si="3"/>
        <v>0.32447011820908822</v>
      </c>
      <c r="AU11" s="39">
        <f t="shared" si="3"/>
        <v>0.31501953224183321</v>
      </c>
      <c r="AV11" s="39">
        <f t="shared" si="3"/>
        <v>0.30584420606003226</v>
      </c>
      <c r="AW11" s="39">
        <f t="shared" si="3"/>
        <v>0.29693612238838085</v>
      </c>
      <c r="AX11" s="39">
        <f t="shared" si="3"/>
        <v>0.28828749746444743</v>
      </c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15" x14ac:dyDescent="0.2">
      <c r="B12" s="156"/>
      <c r="C12" s="28" t="s">
        <v>150</v>
      </c>
      <c r="D12" s="28" t="s">
        <v>151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33"/>
      <c r="O12" s="33"/>
      <c r="P12" s="33"/>
      <c r="Q12" s="78">
        <f>7548/5</f>
        <v>1509.6</v>
      </c>
      <c r="R12" s="78">
        <f>7548/5</f>
        <v>1509.6</v>
      </c>
      <c r="S12" s="78">
        <f>7548/5</f>
        <v>1509.6</v>
      </c>
      <c r="T12" s="78">
        <f>7548/5</f>
        <v>1509.6</v>
      </c>
      <c r="U12" s="78">
        <f>7548/5</f>
        <v>1509.6</v>
      </c>
      <c r="V12" s="68"/>
      <c r="W12" s="68"/>
      <c r="X12" s="68"/>
      <c r="Y12" s="68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15" x14ac:dyDescent="0.2">
      <c r="B13" s="156"/>
      <c r="C13" s="30" t="s">
        <v>150</v>
      </c>
      <c r="D13" s="30" t="s">
        <v>151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33"/>
      <c r="O13" s="33"/>
      <c r="P13" s="33"/>
      <c r="Q13" s="33"/>
      <c r="R13" s="33"/>
      <c r="S13" s="68"/>
      <c r="T13" s="68"/>
      <c r="U13" s="68"/>
      <c r="V13" s="68"/>
      <c r="W13" s="68"/>
      <c r="X13" s="68"/>
      <c r="Y13" s="68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44" t="s">
        <v>150</v>
      </c>
      <c r="D14" s="44" t="s">
        <v>151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BY14" si="4">IF((N8+N9)*N11&lt;&gt;0,(N8+N9)*N11,"")</f>
        <v/>
      </c>
      <c r="O14" s="47" t="str">
        <f t="shared" si="4"/>
        <v/>
      </c>
      <c r="P14" s="47" t="str">
        <f t="shared" si="4"/>
        <v/>
      </c>
      <c r="Q14" s="47">
        <f t="shared" si="4"/>
        <v>1082.8007365373244</v>
      </c>
      <c r="R14" s="47">
        <f t="shared" si="4"/>
        <v>2077.1072350074378</v>
      </c>
      <c r="S14" s="47">
        <f t="shared" si="4"/>
        <v>2988.1824594143354</v>
      </c>
      <c r="T14" s="47">
        <f t="shared" si="4"/>
        <v>3821.0171700330829</v>
      </c>
      <c r="U14" s="47">
        <f t="shared" si="4"/>
        <v>4580.3429050262175</v>
      </c>
      <c r="V14" s="47">
        <f t="shared" si="4"/>
        <v>9573.5812295303076</v>
      </c>
      <c r="W14" s="47">
        <f t="shared" si="4"/>
        <v>9185.5887512638565</v>
      </c>
      <c r="X14" s="47">
        <f t="shared" si="4"/>
        <v>8812.8894355395696</v>
      </c>
      <c r="Y14" s="47">
        <f t="shared" si="4"/>
        <v>8454.8926512199159</v>
      </c>
      <c r="Z14" s="47">
        <f t="shared" si="4"/>
        <v>8111.0302247293102</v>
      </c>
      <c r="AA14" s="47">
        <f t="shared" si="4"/>
        <v>7780.7555966017935</v>
      </c>
      <c r="AB14" s="47">
        <f t="shared" si="4"/>
        <v>7463.5430093924269</v>
      </c>
      <c r="AC14" s="47">
        <f t="shared" si="4"/>
        <v>7158.8867257957281</v>
      </c>
      <c r="AD14" s="47">
        <f t="shared" si="4"/>
        <v>6866.3002758568291</v>
      </c>
      <c r="AE14" s="47">
        <f t="shared" si="4"/>
        <v>6585.3157322018324</v>
      </c>
      <c r="AF14" s="47">
        <f t="shared" si="4"/>
        <v>6315.4830122532267</v>
      </c>
      <c r="AG14" s="47">
        <f t="shared" si="4"/>
        <v>6056.3692064340803</v>
      </c>
      <c r="AH14" s="47">
        <f t="shared" si="4"/>
        <v>5807.5579314012648</v>
      </c>
      <c r="AI14" s="47">
        <f t="shared" si="4"/>
        <v>5568.6487073831713</v>
      </c>
      <c r="AJ14" s="47">
        <f t="shared" si="4"/>
        <v>5339.2563587312652</v>
      </c>
      <c r="AK14" s="47">
        <f t="shared" si="4"/>
        <v>5119.0104368275088</v>
      </c>
      <c r="AL14" s="47">
        <f t="shared" si="4"/>
        <v>4907.554664521158</v>
      </c>
      <c r="AM14" s="47">
        <f t="shared" si="4"/>
        <v>4704.5464012987832</v>
      </c>
      <c r="AN14" s="47">
        <f t="shared" si="4"/>
        <v>1702.3041223137172</v>
      </c>
      <c r="AO14" s="47">
        <f t="shared" si="4"/>
        <v>1610.1495560794428</v>
      </c>
      <c r="AP14" s="47">
        <f t="shared" si="4"/>
        <v>1522.2809949083805</v>
      </c>
      <c r="AQ14" s="47">
        <f t="shared" si="4"/>
        <v>1438.5139474721975</v>
      </c>
      <c r="AR14" s="47">
        <f t="shared" si="4"/>
        <v>1358.6714988532458</v>
      </c>
      <c r="AS14" s="47">
        <f t="shared" si="4"/>
        <v>1288.8101450720146</v>
      </c>
      <c r="AT14" s="47">
        <f t="shared" si="4"/>
        <v>1221.8657743379249</v>
      </c>
      <c r="AU14" s="47">
        <f t="shared" si="4"/>
        <v>1157.7277312320768</v>
      </c>
      <c r="AV14" s="47">
        <f t="shared" si="4"/>
        <v>1096.2893316996451</v>
      </c>
      <c r="AW14" s="47">
        <f t="shared" si="4"/>
        <v>1037.4477255812917</v>
      </c>
      <c r="AX14" s="47">
        <f t="shared" si="4"/>
        <v>981.10376378340607</v>
      </c>
      <c r="AY14" s="47" t="str">
        <f t="shared" si="4"/>
        <v/>
      </c>
      <c r="AZ14" s="47" t="str">
        <f t="shared" si="4"/>
        <v/>
      </c>
      <c r="BA14" s="47" t="str">
        <f t="shared" si="4"/>
        <v/>
      </c>
      <c r="BB14" s="47" t="str">
        <f t="shared" si="4"/>
        <v/>
      </c>
      <c r="BC14" s="47" t="str">
        <f t="shared" si="4"/>
        <v/>
      </c>
      <c r="BD14" s="47" t="str">
        <f t="shared" si="4"/>
        <v/>
      </c>
      <c r="BE14" s="47" t="str">
        <f t="shared" si="4"/>
        <v/>
      </c>
      <c r="BF14" s="47" t="str">
        <f t="shared" si="4"/>
        <v/>
      </c>
      <c r="BG14" s="47" t="str">
        <f t="shared" si="4"/>
        <v/>
      </c>
      <c r="BH14" s="47" t="str">
        <f t="shared" si="4"/>
        <v/>
      </c>
      <c r="BI14" s="47" t="str">
        <f t="shared" si="4"/>
        <v/>
      </c>
      <c r="BJ14" s="47" t="str">
        <f t="shared" si="4"/>
        <v/>
      </c>
      <c r="BK14" s="47" t="str">
        <f t="shared" si="4"/>
        <v/>
      </c>
      <c r="BL14" s="47" t="str">
        <f t="shared" si="4"/>
        <v/>
      </c>
      <c r="BM14" s="47" t="str">
        <f t="shared" si="4"/>
        <v/>
      </c>
      <c r="BN14" s="47" t="str">
        <f t="shared" si="4"/>
        <v/>
      </c>
      <c r="BO14" s="47" t="str">
        <f t="shared" si="4"/>
        <v/>
      </c>
      <c r="BP14" s="47" t="str">
        <f t="shared" si="4"/>
        <v/>
      </c>
      <c r="BQ14" s="47" t="str">
        <f t="shared" si="4"/>
        <v/>
      </c>
      <c r="BR14" s="47" t="str">
        <f t="shared" si="4"/>
        <v/>
      </c>
      <c r="BS14" s="47" t="str">
        <f t="shared" si="4"/>
        <v/>
      </c>
      <c r="BT14" s="47" t="str">
        <f t="shared" si="4"/>
        <v/>
      </c>
      <c r="BU14" s="47" t="str">
        <f t="shared" si="4"/>
        <v/>
      </c>
      <c r="BV14" s="47" t="str">
        <f t="shared" si="4"/>
        <v/>
      </c>
      <c r="BW14" s="47" t="str">
        <f t="shared" si="4"/>
        <v/>
      </c>
      <c r="BX14" s="47" t="str">
        <f t="shared" si="4"/>
        <v/>
      </c>
      <c r="BY14" s="47" t="str">
        <f t="shared" si="4"/>
        <v/>
      </c>
      <c r="BZ14" s="47" t="str">
        <f t="shared" ref="BZ14:CP14" si="5">IF((BZ8+BZ9)*BZ11&lt;&gt;0,(BZ8+BZ9)*BZ11,"")</f>
        <v/>
      </c>
      <c r="CA14" s="47" t="str">
        <f t="shared" si="5"/>
        <v/>
      </c>
      <c r="CB14" s="47" t="str">
        <f t="shared" si="5"/>
        <v/>
      </c>
      <c r="CC14" s="47" t="str">
        <f t="shared" si="5"/>
        <v/>
      </c>
      <c r="CD14" s="47" t="str">
        <f t="shared" si="5"/>
        <v/>
      </c>
      <c r="CE14" s="47" t="str">
        <f t="shared" si="5"/>
        <v/>
      </c>
      <c r="CF14" s="47" t="str">
        <f t="shared" si="5"/>
        <v/>
      </c>
      <c r="CG14" s="47" t="str">
        <f t="shared" si="5"/>
        <v/>
      </c>
      <c r="CH14" s="47" t="str">
        <f t="shared" si="5"/>
        <v/>
      </c>
      <c r="CI14" s="47" t="str">
        <f t="shared" si="5"/>
        <v/>
      </c>
      <c r="CJ14" s="47" t="str">
        <f t="shared" si="5"/>
        <v/>
      </c>
      <c r="CK14" s="47" t="str">
        <f t="shared" si="5"/>
        <v/>
      </c>
      <c r="CL14" s="47" t="str">
        <f t="shared" si="5"/>
        <v/>
      </c>
      <c r="CM14" s="47" t="str">
        <f t="shared" si="5"/>
        <v/>
      </c>
      <c r="CN14" s="47" t="str">
        <f t="shared" si="5"/>
        <v/>
      </c>
      <c r="CO14" s="47" t="str">
        <f t="shared" si="5"/>
        <v/>
      </c>
      <c r="CP14" s="48" t="str">
        <f t="shared" si="5"/>
        <v/>
      </c>
    </row>
    <row r="15" spans="1:94" s="42" customFormat="1" ht="15" customHeight="1" thickBot="1" x14ac:dyDescent="0.25">
      <c r="B15" s="157"/>
      <c r="C15" s="44" t="s">
        <v>150</v>
      </c>
      <c r="D15" s="44" t="s">
        <v>151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152775.82544833378</v>
      </c>
      <c r="J15" s="159"/>
      <c r="K15" s="159"/>
      <c r="L15" s="159"/>
      <c r="M15" s="160"/>
    </row>
    <row r="16" spans="1:94" s="42" customFormat="1" ht="15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2:94" ht="15" thickBot="1" x14ac:dyDescent="0.25"/>
    <row r="18" spans="2:94" ht="30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2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BZ19" si="6">+O7+N21</f>
        <v>0</v>
      </c>
      <c r="P19" s="58">
        <f t="shared" si="6"/>
        <v>0</v>
      </c>
      <c r="Q19" s="58">
        <f t="shared" si="6"/>
        <v>21495.200000000001</v>
      </c>
      <c r="R19" s="58">
        <f t="shared" si="6"/>
        <v>42409.448648648649</v>
      </c>
      <c r="S19" s="58">
        <f t="shared" si="6"/>
        <v>62742.74594594595</v>
      </c>
      <c r="T19" s="58">
        <f t="shared" si="6"/>
        <v>82495.091891891891</v>
      </c>
      <c r="U19" s="58">
        <f t="shared" si="6"/>
        <v>101666.48648648648</v>
      </c>
      <c r="V19" s="58">
        <f t="shared" si="6"/>
        <v>98761.729729729719</v>
      </c>
      <c r="W19" s="58">
        <f t="shared" si="6"/>
        <v>95856.972972972959</v>
      </c>
      <c r="X19" s="58">
        <f t="shared" si="6"/>
        <v>92952.216216216199</v>
      </c>
      <c r="Y19" s="58">
        <f t="shared" si="6"/>
        <v>90047.459459459438</v>
      </c>
      <c r="Z19" s="58">
        <f t="shared" si="6"/>
        <v>87142.702702702678</v>
      </c>
      <c r="AA19" s="58">
        <f t="shared" si="6"/>
        <v>84237.945945945918</v>
      </c>
      <c r="AB19" s="58">
        <f t="shared" si="6"/>
        <v>81333.189189189157</v>
      </c>
      <c r="AC19" s="58">
        <f t="shared" si="6"/>
        <v>78428.432432432397</v>
      </c>
      <c r="AD19" s="58">
        <f t="shared" si="6"/>
        <v>75523.675675675637</v>
      </c>
      <c r="AE19" s="58">
        <f t="shared" si="6"/>
        <v>72618.918918918876</v>
      </c>
      <c r="AF19" s="58">
        <f t="shared" si="6"/>
        <v>69714.162162162116</v>
      </c>
      <c r="AG19" s="58">
        <f t="shared" si="6"/>
        <v>66809.405405405356</v>
      </c>
      <c r="AH19" s="58">
        <f t="shared" si="6"/>
        <v>63904.648648648596</v>
      </c>
      <c r="AI19" s="58">
        <f t="shared" si="6"/>
        <v>60999.891891891835</v>
      </c>
      <c r="AJ19" s="58">
        <f t="shared" si="6"/>
        <v>58095.135135135075</v>
      </c>
      <c r="AK19" s="58">
        <f t="shared" si="6"/>
        <v>55190.378378378315</v>
      </c>
      <c r="AL19" s="58">
        <f t="shared" si="6"/>
        <v>52285.621621621554</v>
      </c>
      <c r="AM19" s="58">
        <f t="shared" si="6"/>
        <v>49380.864864864794</v>
      </c>
      <c r="AN19" s="58">
        <f t="shared" si="6"/>
        <v>46476.108108108034</v>
      </c>
      <c r="AO19" s="58">
        <f t="shared" si="6"/>
        <v>43571.351351351273</v>
      </c>
      <c r="AP19" s="58">
        <f t="shared" si="6"/>
        <v>40666.594594594513</v>
      </c>
      <c r="AQ19" s="58">
        <f t="shared" si="6"/>
        <v>37761.837837837753</v>
      </c>
      <c r="AR19" s="58">
        <f t="shared" si="6"/>
        <v>34857.081081080993</v>
      </c>
      <c r="AS19" s="58">
        <f t="shared" si="6"/>
        <v>31952.324324324236</v>
      </c>
      <c r="AT19" s="58">
        <f t="shared" si="6"/>
        <v>29047.567567567479</v>
      </c>
      <c r="AU19" s="58">
        <f t="shared" si="6"/>
        <v>26142.810810810723</v>
      </c>
      <c r="AV19" s="58">
        <f t="shared" si="6"/>
        <v>23238.054054053966</v>
      </c>
      <c r="AW19" s="58">
        <f t="shared" si="6"/>
        <v>20333.297297297209</v>
      </c>
      <c r="AX19" s="58">
        <f t="shared" si="6"/>
        <v>17428.540540540453</v>
      </c>
      <c r="AY19" s="58">
        <f t="shared" si="6"/>
        <v>14523.783783783696</v>
      </c>
      <c r="AZ19" s="58">
        <f t="shared" si="6"/>
        <v>11619.027027026939</v>
      </c>
      <c r="BA19" s="58">
        <f t="shared" si="6"/>
        <v>8714.2702702701827</v>
      </c>
      <c r="BB19" s="58">
        <f t="shared" si="6"/>
        <v>5809.513513513426</v>
      </c>
      <c r="BC19" s="58">
        <f t="shared" si="6"/>
        <v>2904.7567567566693</v>
      </c>
      <c r="BD19" s="58">
        <f t="shared" si="6"/>
        <v>0</v>
      </c>
      <c r="BE19" s="58">
        <f t="shared" si="6"/>
        <v>0</v>
      </c>
      <c r="BF19" s="58">
        <f t="shared" si="6"/>
        <v>0</v>
      </c>
      <c r="BG19" s="58">
        <f t="shared" si="6"/>
        <v>0</v>
      </c>
      <c r="BH19" s="58">
        <f t="shared" si="6"/>
        <v>0</v>
      </c>
      <c r="BI19" s="58">
        <f t="shared" si="6"/>
        <v>0</v>
      </c>
      <c r="BJ19" s="58">
        <f t="shared" si="6"/>
        <v>0</v>
      </c>
      <c r="BK19" s="58">
        <f t="shared" si="6"/>
        <v>0</v>
      </c>
      <c r="BL19" s="58">
        <f t="shared" si="6"/>
        <v>0</v>
      </c>
      <c r="BM19" s="58">
        <f t="shared" si="6"/>
        <v>0</v>
      </c>
      <c r="BN19" s="58">
        <f t="shared" si="6"/>
        <v>0</v>
      </c>
      <c r="BO19" s="58">
        <f t="shared" si="6"/>
        <v>0</v>
      </c>
      <c r="BP19" s="58">
        <f t="shared" si="6"/>
        <v>0</v>
      </c>
      <c r="BQ19" s="58">
        <f t="shared" si="6"/>
        <v>0</v>
      </c>
      <c r="BR19" s="58">
        <f t="shared" si="6"/>
        <v>0</v>
      </c>
      <c r="BS19" s="58">
        <f t="shared" si="6"/>
        <v>0</v>
      </c>
      <c r="BT19" s="58">
        <f t="shared" si="6"/>
        <v>0</v>
      </c>
      <c r="BU19" s="58">
        <f t="shared" si="6"/>
        <v>0</v>
      </c>
      <c r="BV19" s="58">
        <f t="shared" si="6"/>
        <v>0</v>
      </c>
      <c r="BW19" s="58">
        <f t="shared" si="6"/>
        <v>0</v>
      </c>
      <c r="BX19" s="58">
        <f t="shared" si="6"/>
        <v>0</v>
      </c>
      <c r="BY19" s="58">
        <f t="shared" si="6"/>
        <v>0</v>
      </c>
      <c r="BZ19" s="58">
        <f t="shared" si="6"/>
        <v>0</v>
      </c>
      <c r="CA19" s="58">
        <f t="shared" ref="CA19:CP19" si="7">+CA7+BZ21</f>
        <v>0</v>
      </c>
      <c r="CB19" s="58">
        <f t="shared" si="7"/>
        <v>0</v>
      </c>
      <c r="CC19" s="58">
        <f t="shared" si="7"/>
        <v>0</v>
      </c>
      <c r="CD19" s="58">
        <f t="shared" si="7"/>
        <v>0</v>
      </c>
      <c r="CE19" s="58">
        <f t="shared" si="7"/>
        <v>0</v>
      </c>
      <c r="CF19" s="58">
        <f t="shared" si="7"/>
        <v>0</v>
      </c>
      <c r="CG19" s="58">
        <f t="shared" si="7"/>
        <v>0</v>
      </c>
      <c r="CH19" s="58">
        <f t="shared" si="7"/>
        <v>0</v>
      </c>
      <c r="CI19" s="58">
        <f t="shared" si="7"/>
        <v>0</v>
      </c>
      <c r="CJ19" s="58">
        <f t="shared" si="7"/>
        <v>0</v>
      </c>
      <c r="CK19" s="58">
        <f t="shared" si="7"/>
        <v>0</v>
      </c>
      <c r="CL19" s="58">
        <f t="shared" si="7"/>
        <v>0</v>
      </c>
      <c r="CM19" s="58">
        <f t="shared" si="7"/>
        <v>0</v>
      </c>
      <c r="CN19" s="58">
        <f t="shared" si="7"/>
        <v>0</v>
      </c>
      <c r="CO19" s="58">
        <f t="shared" si="7"/>
        <v>0</v>
      </c>
      <c r="CP19" s="58">
        <f t="shared" si="7"/>
        <v>0</v>
      </c>
    </row>
    <row r="20" spans="2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70">
        <f>IF(N19=0,0,+N7/$G20)</f>
        <v>0</v>
      </c>
      <c r="O20" s="70">
        <f t="shared" ref="O20:BZ20" si="8">MIN(IF(O19=0,0,+O7/$G20)+N20,O19)</f>
        <v>0</v>
      </c>
      <c r="P20" s="70">
        <f t="shared" si="8"/>
        <v>0</v>
      </c>
      <c r="Q20" s="70">
        <f t="shared" si="8"/>
        <v>580.95135135135138</v>
      </c>
      <c r="R20" s="70">
        <f t="shared" si="8"/>
        <v>1161.9027027027028</v>
      </c>
      <c r="S20" s="70">
        <f t="shared" si="8"/>
        <v>1742.8540540540541</v>
      </c>
      <c r="T20" s="70">
        <f t="shared" si="8"/>
        <v>2323.8054054054055</v>
      </c>
      <c r="U20" s="70">
        <f t="shared" si="8"/>
        <v>2904.7567567567567</v>
      </c>
      <c r="V20" s="70">
        <f t="shared" si="8"/>
        <v>2904.7567567567567</v>
      </c>
      <c r="W20" s="70">
        <f t="shared" si="8"/>
        <v>2904.7567567567567</v>
      </c>
      <c r="X20" s="70">
        <f t="shared" si="8"/>
        <v>2904.7567567567567</v>
      </c>
      <c r="Y20" s="70">
        <f t="shared" si="8"/>
        <v>2904.7567567567567</v>
      </c>
      <c r="Z20" s="70">
        <f t="shared" si="8"/>
        <v>2904.7567567567567</v>
      </c>
      <c r="AA20" s="70">
        <f t="shared" si="8"/>
        <v>2904.7567567567567</v>
      </c>
      <c r="AB20" s="70">
        <f t="shared" si="8"/>
        <v>2904.7567567567567</v>
      </c>
      <c r="AC20" s="70">
        <f t="shared" si="8"/>
        <v>2904.7567567567567</v>
      </c>
      <c r="AD20" s="70">
        <f t="shared" si="8"/>
        <v>2904.7567567567567</v>
      </c>
      <c r="AE20" s="70">
        <f t="shared" si="8"/>
        <v>2904.7567567567567</v>
      </c>
      <c r="AF20" s="70">
        <f t="shared" si="8"/>
        <v>2904.7567567567567</v>
      </c>
      <c r="AG20" s="70">
        <f t="shared" si="8"/>
        <v>2904.7567567567567</v>
      </c>
      <c r="AH20" s="70">
        <f t="shared" si="8"/>
        <v>2904.7567567567567</v>
      </c>
      <c r="AI20" s="70">
        <f t="shared" si="8"/>
        <v>2904.7567567567567</v>
      </c>
      <c r="AJ20" s="70">
        <f t="shared" si="8"/>
        <v>2904.7567567567567</v>
      </c>
      <c r="AK20" s="70">
        <f t="shared" si="8"/>
        <v>2904.7567567567567</v>
      </c>
      <c r="AL20" s="70">
        <f t="shared" si="8"/>
        <v>2904.7567567567567</v>
      </c>
      <c r="AM20" s="70">
        <f t="shared" si="8"/>
        <v>2904.7567567567567</v>
      </c>
      <c r="AN20" s="70">
        <f t="shared" si="8"/>
        <v>2904.7567567567567</v>
      </c>
      <c r="AO20" s="70">
        <f t="shared" si="8"/>
        <v>2904.7567567567567</v>
      </c>
      <c r="AP20" s="70">
        <f t="shared" si="8"/>
        <v>2904.7567567567567</v>
      </c>
      <c r="AQ20" s="70">
        <f t="shared" si="8"/>
        <v>2904.7567567567567</v>
      </c>
      <c r="AR20" s="70">
        <f t="shared" si="8"/>
        <v>2904.7567567567567</v>
      </c>
      <c r="AS20" s="70">
        <f t="shared" si="8"/>
        <v>2904.7567567567567</v>
      </c>
      <c r="AT20" s="70">
        <f t="shared" si="8"/>
        <v>2904.7567567567567</v>
      </c>
      <c r="AU20" s="70">
        <f t="shared" si="8"/>
        <v>2904.7567567567567</v>
      </c>
      <c r="AV20" s="70">
        <f t="shared" si="8"/>
        <v>2904.7567567567567</v>
      </c>
      <c r="AW20" s="70">
        <f t="shared" si="8"/>
        <v>2904.7567567567567</v>
      </c>
      <c r="AX20" s="70">
        <f t="shared" si="8"/>
        <v>2904.7567567567567</v>
      </c>
      <c r="AY20" s="70">
        <f t="shared" si="8"/>
        <v>2904.7567567567567</v>
      </c>
      <c r="AZ20" s="70">
        <f t="shared" si="8"/>
        <v>2904.7567567567567</v>
      </c>
      <c r="BA20" s="70">
        <f t="shared" si="8"/>
        <v>2904.7567567567567</v>
      </c>
      <c r="BB20" s="70">
        <f t="shared" si="8"/>
        <v>2904.7567567567567</v>
      </c>
      <c r="BC20" s="70">
        <f t="shared" si="8"/>
        <v>2904.7567567566693</v>
      </c>
      <c r="BD20" s="70">
        <f t="shared" si="8"/>
        <v>0</v>
      </c>
      <c r="BE20" s="70">
        <f t="shared" si="8"/>
        <v>0</v>
      </c>
      <c r="BF20" s="70">
        <f t="shared" si="8"/>
        <v>0</v>
      </c>
      <c r="BG20" s="70">
        <f t="shared" si="8"/>
        <v>0</v>
      </c>
      <c r="BH20" s="70">
        <f t="shared" si="8"/>
        <v>0</v>
      </c>
      <c r="BI20" s="70">
        <f t="shared" si="8"/>
        <v>0</v>
      </c>
      <c r="BJ20" s="70">
        <f t="shared" si="8"/>
        <v>0</v>
      </c>
      <c r="BK20" s="70">
        <f t="shared" si="8"/>
        <v>0</v>
      </c>
      <c r="BL20" s="70">
        <f t="shared" si="8"/>
        <v>0</v>
      </c>
      <c r="BM20" s="70">
        <f t="shared" si="8"/>
        <v>0</v>
      </c>
      <c r="BN20" s="70">
        <f t="shared" si="8"/>
        <v>0</v>
      </c>
      <c r="BO20" s="70">
        <f t="shared" si="8"/>
        <v>0</v>
      </c>
      <c r="BP20" s="70">
        <f t="shared" si="8"/>
        <v>0</v>
      </c>
      <c r="BQ20" s="70">
        <f t="shared" si="8"/>
        <v>0</v>
      </c>
      <c r="BR20" s="70">
        <f t="shared" si="8"/>
        <v>0</v>
      </c>
      <c r="BS20" s="70">
        <f t="shared" si="8"/>
        <v>0</v>
      </c>
      <c r="BT20" s="70">
        <f t="shared" si="8"/>
        <v>0</v>
      </c>
      <c r="BU20" s="70">
        <f t="shared" si="8"/>
        <v>0</v>
      </c>
      <c r="BV20" s="70">
        <f t="shared" si="8"/>
        <v>0</v>
      </c>
      <c r="BW20" s="70">
        <f t="shared" si="8"/>
        <v>0</v>
      </c>
      <c r="BX20" s="70">
        <f t="shared" si="8"/>
        <v>0</v>
      </c>
      <c r="BY20" s="70">
        <f t="shared" si="8"/>
        <v>0</v>
      </c>
      <c r="BZ20" s="70">
        <f t="shared" si="8"/>
        <v>0</v>
      </c>
      <c r="CA20" s="70">
        <f t="shared" ref="CA20:CP20" si="9">MIN(IF(CA19=0,0,+CA7/$G20)+BZ20,CA19)</f>
        <v>0</v>
      </c>
      <c r="CB20" s="70">
        <f t="shared" si="9"/>
        <v>0</v>
      </c>
      <c r="CC20" s="70">
        <f t="shared" si="9"/>
        <v>0</v>
      </c>
      <c r="CD20" s="70">
        <f t="shared" si="9"/>
        <v>0</v>
      </c>
      <c r="CE20" s="70">
        <f t="shared" si="9"/>
        <v>0</v>
      </c>
      <c r="CF20" s="70">
        <f t="shared" si="9"/>
        <v>0</v>
      </c>
      <c r="CG20" s="70">
        <f t="shared" si="9"/>
        <v>0</v>
      </c>
      <c r="CH20" s="70">
        <f t="shared" si="9"/>
        <v>0</v>
      </c>
      <c r="CI20" s="70">
        <f t="shared" si="9"/>
        <v>0</v>
      </c>
      <c r="CJ20" s="70">
        <f t="shared" si="9"/>
        <v>0</v>
      </c>
      <c r="CK20" s="70">
        <f t="shared" si="9"/>
        <v>0</v>
      </c>
      <c r="CL20" s="70">
        <f t="shared" si="9"/>
        <v>0</v>
      </c>
      <c r="CM20" s="70">
        <f t="shared" si="9"/>
        <v>0</v>
      </c>
      <c r="CN20" s="70">
        <f t="shared" si="9"/>
        <v>0</v>
      </c>
      <c r="CO20" s="70">
        <f t="shared" si="9"/>
        <v>0</v>
      </c>
      <c r="CP20" s="70">
        <f t="shared" si="9"/>
        <v>0</v>
      </c>
    </row>
    <row r="21" spans="2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70">
        <f t="shared" ref="N21:BY21" si="10">+N19-N20</f>
        <v>0</v>
      </c>
      <c r="O21" s="70">
        <f t="shared" si="10"/>
        <v>0</v>
      </c>
      <c r="P21" s="70">
        <f t="shared" si="10"/>
        <v>0</v>
      </c>
      <c r="Q21" s="70">
        <f t="shared" si="10"/>
        <v>20914.248648648649</v>
      </c>
      <c r="R21" s="70">
        <f t="shared" si="10"/>
        <v>41247.545945945945</v>
      </c>
      <c r="S21" s="70">
        <f t="shared" si="10"/>
        <v>60999.891891891893</v>
      </c>
      <c r="T21" s="70">
        <f t="shared" si="10"/>
        <v>80171.286486486482</v>
      </c>
      <c r="U21" s="70">
        <f t="shared" si="10"/>
        <v>98761.729729729719</v>
      </c>
      <c r="V21" s="70">
        <f t="shared" si="10"/>
        <v>95856.972972972959</v>
      </c>
      <c r="W21" s="70">
        <f t="shared" si="10"/>
        <v>92952.216216216199</v>
      </c>
      <c r="X21" s="70">
        <f t="shared" si="10"/>
        <v>90047.459459459438</v>
      </c>
      <c r="Y21" s="70">
        <f t="shared" si="10"/>
        <v>87142.702702702678</v>
      </c>
      <c r="Z21" s="70">
        <f t="shared" si="10"/>
        <v>84237.945945945918</v>
      </c>
      <c r="AA21" s="70">
        <f t="shared" si="10"/>
        <v>81333.189189189157</v>
      </c>
      <c r="AB21" s="70">
        <f t="shared" si="10"/>
        <v>78428.432432432397</v>
      </c>
      <c r="AC21" s="70">
        <f t="shared" si="10"/>
        <v>75523.675675675637</v>
      </c>
      <c r="AD21" s="70">
        <f t="shared" si="10"/>
        <v>72618.918918918876</v>
      </c>
      <c r="AE21" s="70">
        <f t="shared" si="10"/>
        <v>69714.162162162116</v>
      </c>
      <c r="AF21" s="70">
        <f t="shared" si="10"/>
        <v>66809.405405405356</v>
      </c>
      <c r="AG21" s="70">
        <f t="shared" si="10"/>
        <v>63904.648648648596</v>
      </c>
      <c r="AH21" s="70">
        <f t="shared" si="10"/>
        <v>60999.891891891835</v>
      </c>
      <c r="AI21" s="70">
        <f t="shared" si="10"/>
        <v>58095.135135135075</v>
      </c>
      <c r="AJ21" s="70">
        <f t="shared" si="10"/>
        <v>55190.378378378315</v>
      </c>
      <c r="AK21" s="70">
        <f t="shared" si="10"/>
        <v>52285.621621621554</v>
      </c>
      <c r="AL21" s="70">
        <f t="shared" si="10"/>
        <v>49380.864864864794</v>
      </c>
      <c r="AM21" s="70">
        <f t="shared" si="10"/>
        <v>46476.108108108034</v>
      </c>
      <c r="AN21" s="70">
        <f t="shared" si="10"/>
        <v>43571.351351351273</v>
      </c>
      <c r="AO21" s="70">
        <f t="shared" si="10"/>
        <v>40666.594594594513</v>
      </c>
      <c r="AP21" s="70">
        <f t="shared" si="10"/>
        <v>37761.837837837753</v>
      </c>
      <c r="AQ21" s="70">
        <f t="shared" si="10"/>
        <v>34857.081081080993</v>
      </c>
      <c r="AR21" s="70">
        <f t="shared" si="10"/>
        <v>31952.324324324236</v>
      </c>
      <c r="AS21" s="70">
        <f t="shared" si="10"/>
        <v>29047.567567567479</v>
      </c>
      <c r="AT21" s="70">
        <f t="shared" si="10"/>
        <v>26142.810810810723</v>
      </c>
      <c r="AU21" s="70">
        <f t="shared" si="10"/>
        <v>23238.054054053966</v>
      </c>
      <c r="AV21" s="70">
        <f t="shared" si="10"/>
        <v>20333.297297297209</v>
      </c>
      <c r="AW21" s="70">
        <f t="shared" si="10"/>
        <v>17428.540540540453</v>
      </c>
      <c r="AX21" s="70">
        <f t="shared" si="10"/>
        <v>14523.783783783696</v>
      </c>
      <c r="AY21" s="70">
        <f t="shared" si="10"/>
        <v>11619.027027026939</v>
      </c>
      <c r="AZ21" s="70">
        <f t="shared" si="10"/>
        <v>8714.2702702701827</v>
      </c>
      <c r="BA21" s="70">
        <f t="shared" si="10"/>
        <v>5809.513513513426</v>
      </c>
      <c r="BB21" s="70">
        <f t="shared" si="10"/>
        <v>2904.7567567566693</v>
      </c>
      <c r="BC21" s="70">
        <f t="shared" si="10"/>
        <v>0</v>
      </c>
      <c r="BD21" s="70">
        <f t="shared" si="10"/>
        <v>0</v>
      </c>
      <c r="BE21" s="70">
        <f t="shared" si="10"/>
        <v>0</v>
      </c>
      <c r="BF21" s="70">
        <f t="shared" si="10"/>
        <v>0</v>
      </c>
      <c r="BG21" s="70">
        <f t="shared" si="10"/>
        <v>0</v>
      </c>
      <c r="BH21" s="70">
        <f t="shared" si="10"/>
        <v>0</v>
      </c>
      <c r="BI21" s="70">
        <f t="shared" si="10"/>
        <v>0</v>
      </c>
      <c r="BJ21" s="70">
        <f t="shared" si="10"/>
        <v>0</v>
      </c>
      <c r="BK21" s="70">
        <f t="shared" si="10"/>
        <v>0</v>
      </c>
      <c r="BL21" s="70">
        <f t="shared" si="10"/>
        <v>0</v>
      </c>
      <c r="BM21" s="70">
        <f t="shared" si="10"/>
        <v>0</v>
      </c>
      <c r="BN21" s="70">
        <f t="shared" si="10"/>
        <v>0</v>
      </c>
      <c r="BO21" s="70">
        <f t="shared" si="10"/>
        <v>0</v>
      </c>
      <c r="BP21" s="70">
        <f t="shared" si="10"/>
        <v>0</v>
      </c>
      <c r="BQ21" s="70">
        <f t="shared" si="10"/>
        <v>0</v>
      </c>
      <c r="BR21" s="70">
        <f t="shared" si="10"/>
        <v>0</v>
      </c>
      <c r="BS21" s="70">
        <f t="shared" si="10"/>
        <v>0</v>
      </c>
      <c r="BT21" s="70">
        <f t="shared" si="10"/>
        <v>0</v>
      </c>
      <c r="BU21" s="70">
        <f t="shared" si="10"/>
        <v>0</v>
      </c>
      <c r="BV21" s="70">
        <f t="shared" si="10"/>
        <v>0</v>
      </c>
      <c r="BW21" s="70">
        <f t="shared" si="10"/>
        <v>0</v>
      </c>
      <c r="BX21" s="70">
        <f t="shared" si="10"/>
        <v>0</v>
      </c>
      <c r="BY21" s="70">
        <f t="shared" si="10"/>
        <v>0</v>
      </c>
      <c r="BZ21" s="70">
        <f t="shared" ref="BZ21:CP21" si="11">+BZ19-BZ20</f>
        <v>0</v>
      </c>
      <c r="CA21" s="70">
        <f t="shared" si="11"/>
        <v>0</v>
      </c>
      <c r="CB21" s="70">
        <f t="shared" si="11"/>
        <v>0</v>
      </c>
      <c r="CC21" s="70">
        <f t="shared" si="11"/>
        <v>0</v>
      </c>
      <c r="CD21" s="70">
        <f t="shared" si="11"/>
        <v>0</v>
      </c>
      <c r="CE21" s="70">
        <f t="shared" si="11"/>
        <v>0</v>
      </c>
      <c r="CF21" s="70">
        <f t="shared" si="11"/>
        <v>0</v>
      </c>
      <c r="CG21" s="70">
        <f t="shared" si="11"/>
        <v>0</v>
      </c>
      <c r="CH21" s="70">
        <f t="shared" si="11"/>
        <v>0</v>
      </c>
      <c r="CI21" s="70">
        <f t="shared" si="11"/>
        <v>0</v>
      </c>
      <c r="CJ21" s="70">
        <f t="shared" si="11"/>
        <v>0</v>
      </c>
      <c r="CK21" s="70">
        <f t="shared" si="11"/>
        <v>0</v>
      </c>
      <c r="CL21" s="70">
        <f t="shared" si="11"/>
        <v>0</v>
      </c>
      <c r="CM21" s="70">
        <f t="shared" si="11"/>
        <v>0</v>
      </c>
      <c r="CN21" s="70">
        <f t="shared" si="11"/>
        <v>0</v>
      </c>
      <c r="CO21" s="70">
        <f t="shared" si="11"/>
        <v>0</v>
      </c>
      <c r="CP21" s="70">
        <f t="shared" si="11"/>
        <v>0</v>
      </c>
    </row>
    <row r="22" spans="2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70">
        <f t="shared" ref="N22:BY22" si="12">AVERAGE(N19,N21)</f>
        <v>0</v>
      </c>
      <c r="O22" s="70">
        <f t="shared" si="12"/>
        <v>0</v>
      </c>
      <c r="P22" s="70">
        <f t="shared" si="12"/>
        <v>0</v>
      </c>
      <c r="Q22" s="70">
        <f t="shared" si="12"/>
        <v>21204.724324324325</v>
      </c>
      <c r="R22" s="70">
        <f t="shared" si="12"/>
        <v>41828.497297297297</v>
      </c>
      <c r="S22" s="70">
        <f t="shared" si="12"/>
        <v>61871.318918918922</v>
      </c>
      <c r="T22" s="70">
        <f t="shared" si="12"/>
        <v>81333.189189189186</v>
      </c>
      <c r="U22" s="70">
        <f t="shared" si="12"/>
        <v>100214.10810810811</v>
      </c>
      <c r="V22" s="70">
        <f t="shared" si="12"/>
        <v>97309.351351351332</v>
      </c>
      <c r="W22" s="70">
        <f t="shared" si="12"/>
        <v>94404.594594594586</v>
      </c>
      <c r="X22" s="70">
        <f t="shared" si="12"/>
        <v>91499.837837837811</v>
      </c>
      <c r="Y22" s="70">
        <f t="shared" si="12"/>
        <v>88595.081081081065</v>
      </c>
      <c r="Z22" s="70">
        <f t="shared" si="12"/>
        <v>85690.324324324291</v>
      </c>
      <c r="AA22" s="70">
        <f t="shared" si="12"/>
        <v>82785.567567567545</v>
      </c>
      <c r="AB22" s="70">
        <f t="shared" si="12"/>
        <v>79880.81081081077</v>
      </c>
      <c r="AC22" s="70">
        <f t="shared" si="12"/>
        <v>76976.054054054024</v>
      </c>
      <c r="AD22" s="70">
        <f t="shared" si="12"/>
        <v>74071.297297297249</v>
      </c>
      <c r="AE22" s="70">
        <f t="shared" si="12"/>
        <v>71166.540540540504</v>
      </c>
      <c r="AF22" s="70">
        <f t="shared" si="12"/>
        <v>68261.783783783729</v>
      </c>
      <c r="AG22" s="70">
        <f t="shared" si="12"/>
        <v>65357.027027026976</v>
      </c>
      <c r="AH22" s="70">
        <f t="shared" si="12"/>
        <v>62452.270270270215</v>
      </c>
      <c r="AI22" s="70">
        <f t="shared" si="12"/>
        <v>59547.513513513455</v>
      </c>
      <c r="AJ22" s="70">
        <f t="shared" si="12"/>
        <v>56642.756756756695</v>
      </c>
      <c r="AK22" s="70">
        <f t="shared" si="12"/>
        <v>53737.999999999935</v>
      </c>
      <c r="AL22" s="70">
        <f t="shared" si="12"/>
        <v>50833.243243243174</v>
      </c>
      <c r="AM22" s="70">
        <f t="shared" si="12"/>
        <v>47928.486486486414</v>
      </c>
      <c r="AN22" s="70">
        <f t="shared" si="12"/>
        <v>45023.729729729654</v>
      </c>
      <c r="AO22" s="70">
        <f t="shared" si="12"/>
        <v>42118.972972972893</v>
      </c>
      <c r="AP22" s="70">
        <f t="shared" si="12"/>
        <v>39214.216216216133</v>
      </c>
      <c r="AQ22" s="70">
        <f t="shared" si="12"/>
        <v>36309.459459459373</v>
      </c>
      <c r="AR22" s="70">
        <f t="shared" si="12"/>
        <v>33404.702702702612</v>
      </c>
      <c r="AS22" s="70">
        <f t="shared" si="12"/>
        <v>30499.945945945859</v>
      </c>
      <c r="AT22" s="70">
        <f t="shared" si="12"/>
        <v>27595.189189189099</v>
      </c>
      <c r="AU22" s="70">
        <f t="shared" si="12"/>
        <v>24690.432432432346</v>
      </c>
      <c r="AV22" s="70">
        <f t="shared" si="12"/>
        <v>21785.675675675586</v>
      </c>
      <c r="AW22" s="70">
        <f t="shared" si="12"/>
        <v>18880.918918918833</v>
      </c>
      <c r="AX22" s="70">
        <f t="shared" si="12"/>
        <v>15976.162162162074</v>
      </c>
      <c r="AY22" s="70">
        <f t="shared" si="12"/>
        <v>13071.405405405318</v>
      </c>
      <c r="AZ22" s="70">
        <f t="shared" si="12"/>
        <v>10166.648648648561</v>
      </c>
      <c r="BA22" s="70">
        <f t="shared" si="12"/>
        <v>7261.8918918918043</v>
      </c>
      <c r="BB22" s="70">
        <f t="shared" si="12"/>
        <v>4357.1351351350477</v>
      </c>
      <c r="BC22" s="70">
        <f t="shared" si="12"/>
        <v>1452.3783783783347</v>
      </c>
      <c r="BD22" s="70">
        <f t="shared" si="12"/>
        <v>0</v>
      </c>
      <c r="BE22" s="70">
        <f t="shared" si="12"/>
        <v>0</v>
      </c>
      <c r="BF22" s="70">
        <f t="shared" si="12"/>
        <v>0</v>
      </c>
      <c r="BG22" s="70">
        <f t="shared" si="12"/>
        <v>0</v>
      </c>
      <c r="BH22" s="70">
        <f t="shared" si="12"/>
        <v>0</v>
      </c>
      <c r="BI22" s="70">
        <f t="shared" si="12"/>
        <v>0</v>
      </c>
      <c r="BJ22" s="70">
        <f t="shared" si="12"/>
        <v>0</v>
      </c>
      <c r="BK22" s="70">
        <f t="shared" si="12"/>
        <v>0</v>
      </c>
      <c r="BL22" s="70">
        <f t="shared" si="12"/>
        <v>0</v>
      </c>
      <c r="BM22" s="70">
        <f t="shared" si="12"/>
        <v>0</v>
      </c>
      <c r="BN22" s="70">
        <f t="shared" si="12"/>
        <v>0</v>
      </c>
      <c r="BO22" s="70">
        <f t="shared" si="12"/>
        <v>0</v>
      </c>
      <c r="BP22" s="70">
        <f t="shared" si="12"/>
        <v>0</v>
      </c>
      <c r="BQ22" s="70">
        <f t="shared" si="12"/>
        <v>0</v>
      </c>
      <c r="BR22" s="70">
        <f t="shared" si="12"/>
        <v>0</v>
      </c>
      <c r="BS22" s="70">
        <f t="shared" si="12"/>
        <v>0</v>
      </c>
      <c r="BT22" s="70">
        <f t="shared" si="12"/>
        <v>0</v>
      </c>
      <c r="BU22" s="70">
        <f t="shared" si="12"/>
        <v>0</v>
      </c>
      <c r="BV22" s="70">
        <f t="shared" si="12"/>
        <v>0</v>
      </c>
      <c r="BW22" s="70">
        <f t="shared" si="12"/>
        <v>0</v>
      </c>
      <c r="BX22" s="70">
        <f t="shared" si="12"/>
        <v>0</v>
      </c>
      <c r="BY22" s="70">
        <f t="shared" si="12"/>
        <v>0</v>
      </c>
      <c r="BZ22" s="70">
        <f t="shared" ref="BZ22:CP22" si="13">AVERAGE(BZ19,BZ21)</f>
        <v>0</v>
      </c>
      <c r="CA22" s="70">
        <f t="shared" si="13"/>
        <v>0</v>
      </c>
      <c r="CB22" s="70">
        <f t="shared" si="13"/>
        <v>0</v>
      </c>
      <c r="CC22" s="70">
        <f t="shared" si="13"/>
        <v>0</v>
      </c>
      <c r="CD22" s="70">
        <f t="shared" si="13"/>
        <v>0</v>
      </c>
      <c r="CE22" s="70">
        <f t="shared" si="13"/>
        <v>0</v>
      </c>
      <c r="CF22" s="70">
        <f t="shared" si="13"/>
        <v>0</v>
      </c>
      <c r="CG22" s="70">
        <f t="shared" si="13"/>
        <v>0</v>
      </c>
      <c r="CH22" s="70">
        <f t="shared" si="13"/>
        <v>0</v>
      </c>
      <c r="CI22" s="70">
        <f t="shared" si="13"/>
        <v>0</v>
      </c>
      <c r="CJ22" s="70">
        <f t="shared" si="13"/>
        <v>0</v>
      </c>
      <c r="CK22" s="70">
        <f t="shared" si="13"/>
        <v>0</v>
      </c>
      <c r="CL22" s="70">
        <f t="shared" si="13"/>
        <v>0</v>
      </c>
      <c r="CM22" s="70">
        <f t="shared" si="13"/>
        <v>0</v>
      </c>
      <c r="CN22" s="70">
        <f t="shared" si="13"/>
        <v>0</v>
      </c>
      <c r="CO22" s="70">
        <f t="shared" si="13"/>
        <v>0</v>
      </c>
      <c r="CP22" s="70">
        <f t="shared" si="13"/>
        <v>0</v>
      </c>
    </row>
    <row r="23" spans="2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71">
        <f t="shared" ref="N23:BY23" si="14">+N22*$G23+N20</f>
        <v>0</v>
      </c>
      <c r="O23" s="71">
        <f t="shared" si="14"/>
        <v>0</v>
      </c>
      <c r="P23" s="71">
        <f t="shared" si="14"/>
        <v>0</v>
      </c>
      <c r="Q23" s="71">
        <f t="shared" si="14"/>
        <v>1242.5387502702702</v>
      </c>
      <c r="R23" s="71">
        <f t="shared" si="14"/>
        <v>2466.9518183783784</v>
      </c>
      <c r="S23" s="71">
        <f t="shared" si="14"/>
        <v>3673.2392043243244</v>
      </c>
      <c r="T23" s="71">
        <f t="shared" si="14"/>
        <v>4861.4009081081076</v>
      </c>
      <c r="U23" s="71">
        <f t="shared" si="14"/>
        <v>6031.4369297297289</v>
      </c>
      <c r="V23" s="71">
        <f t="shared" si="14"/>
        <v>5940.8085189189187</v>
      </c>
      <c r="W23" s="71">
        <f t="shared" si="14"/>
        <v>5850.1801081081076</v>
      </c>
      <c r="X23" s="71">
        <f t="shared" si="14"/>
        <v>5759.5516972972964</v>
      </c>
      <c r="Y23" s="71">
        <f t="shared" si="14"/>
        <v>5668.9232864864862</v>
      </c>
      <c r="Z23" s="71">
        <f t="shared" si="14"/>
        <v>5578.2948756756741</v>
      </c>
      <c r="AA23" s="71">
        <f t="shared" si="14"/>
        <v>5487.6664648648639</v>
      </c>
      <c r="AB23" s="71">
        <f t="shared" si="14"/>
        <v>5397.0380540540527</v>
      </c>
      <c r="AC23" s="71">
        <f t="shared" si="14"/>
        <v>5306.4096432432416</v>
      </c>
      <c r="AD23" s="71">
        <f t="shared" si="14"/>
        <v>5215.7812324324314</v>
      </c>
      <c r="AE23" s="71">
        <f t="shared" si="14"/>
        <v>5125.1528216216202</v>
      </c>
      <c r="AF23" s="71">
        <f t="shared" si="14"/>
        <v>5034.5244108108091</v>
      </c>
      <c r="AG23" s="71">
        <f t="shared" si="14"/>
        <v>4943.8959999999979</v>
      </c>
      <c r="AH23" s="71">
        <f t="shared" si="14"/>
        <v>4853.2675891891868</v>
      </c>
      <c r="AI23" s="71">
        <f t="shared" si="14"/>
        <v>4762.6391783783765</v>
      </c>
      <c r="AJ23" s="71">
        <f t="shared" si="14"/>
        <v>4672.0107675675654</v>
      </c>
      <c r="AK23" s="71">
        <f t="shared" si="14"/>
        <v>4581.3823567567542</v>
      </c>
      <c r="AL23" s="71">
        <f t="shared" si="14"/>
        <v>4490.753945945944</v>
      </c>
      <c r="AM23" s="71">
        <f t="shared" si="14"/>
        <v>4400.1255351351328</v>
      </c>
      <c r="AN23" s="71">
        <f t="shared" si="14"/>
        <v>4309.4971243243217</v>
      </c>
      <c r="AO23" s="71">
        <f t="shared" si="14"/>
        <v>4218.8687135135106</v>
      </c>
      <c r="AP23" s="71">
        <f t="shared" si="14"/>
        <v>4128.2403027026994</v>
      </c>
      <c r="AQ23" s="71">
        <f t="shared" si="14"/>
        <v>4037.6118918918892</v>
      </c>
      <c r="AR23" s="71">
        <f t="shared" si="14"/>
        <v>3946.983481081078</v>
      </c>
      <c r="AS23" s="71">
        <f t="shared" si="14"/>
        <v>3856.3550702702673</v>
      </c>
      <c r="AT23" s="71">
        <f t="shared" si="14"/>
        <v>3765.7266594594566</v>
      </c>
      <c r="AU23" s="71">
        <f t="shared" si="14"/>
        <v>3675.0982486486459</v>
      </c>
      <c r="AV23" s="71">
        <f t="shared" si="14"/>
        <v>3584.4698378378348</v>
      </c>
      <c r="AW23" s="71">
        <f t="shared" si="14"/>
        <v>3493.8414270270241</v>
      </c>
      <c r="AX23" s="71">
        <f t="shared" si="14"/>
        <v>3403.2130162162134</v>
      </c>
      <c r="AY23" s="71">
        <f t="shared" si="14"/>
        <v>3312.5846054054027</v>
      </c>
      <c r="AZ23" s="71">
        <f t="shared" si="14"/>
        <v>3221.9561945945916</v>
      </c>
      <c r="BA23" s="71">
        <f t="shared" si="14"/>
        <v>3131.3277837837809</v>
      </c>
      <c r="BB23" s="71">
        <f t="shared" si="14"/>
        <v>3040.6993729729702</v>
      </c>
      <c r="BC23" s="71">
        <f t="shared" si="14"/>
        <v>2950.0709621620736</v>
      </c>
      <c r="BD23" s="71">
        <f t="shared" si="14"/>
        <v>0</v>
      </c>
      <c r="BE23" s="71">
        <f t="shared" si="14"/>
        <v>0</v>
      </c>
      <c r="BF23" s="71">
        <f t="shared" si="14"/>
        <v>0</v>
      </c>
      <c r="BG23" s="71">
        <f t="shared" si="14"/>
        <v>0</v>
      </c>
      <c r="BH23" s="71">
        <f t="shared" si="14"/>
        <v>0</v>
      </c>
      <c r="BI23" s="71">
        <f t="shared" si="14"/>
        <v>0</v>
      </c>
      <c r="BJ23" s="71">
        <f t="shared" si="14"/>
        <v>0</v>
      </c>
      <c r="BK23" s="71">
        <f t="shared" si="14"/>
        <v>0</v>
      </c>
      <c r="BL23" s="71">
        <f t="shared" si="14"/>
        <v>0</v>
      </c>
      <c r="BM23" s="71">
        <f t="shared" si="14"/>
        <v>0</v>
      </c>
      <c r="BN23" s="71">
        <f t="shared" si="14"/>
        <v>0</v>
      </c>
      <c r="BO23" s="71">
        <f t="shared" si="14"/>
        <v>0</v>
      </c>
      <c r="BP23" s="71">
        <f t="shared" si="14"/>
        <v>0</v>
      </c>
      <c r="BQ23" s="71">
        <f t="shared" si="14"/>
        <v>0</v>
      </c>
      <c r="BR23" s="71">
        <f t="shared" si="14"/>
        <v>0</v>
      </c>
      <c r="BS23" s="71">
        <f t="shared" si="14"/>
        <v>0</v>
      </c>
      <c r="BT23" s="71">
        <f t="shared" si="14"/>
        <v>0</v>
      </c>
      <c r="BU23" s="71">
        <f t="shared" si="14"/>
        <v>0</v>
      </c>
      <c r="BV23" s="71">
        <f t="shared" si="14"/>
        <v>0</v>
      </c>
      <c r="BW23" s="71">
        <f t="shared" si="14"/>
        <v>0</v>
      </c>
      <c r="BX23" s="71">
        <f t="shared" si="14"/>
        <v>0</v>
      </c>
      <c r="BY23" s="71">
        <f t="shared" si="14"/>
        <v>0</v>
      </c>
      <c r="BZ23" s="71">
        <f t="shared" ref="BZ23:CP23" si="15">+BZ22*$G23+BZ20</f>
        <v>0</v>
      </c>
      <c r="CA23" s="71">
        <f t="shared" si="15"/>
        <v>0</v>
      </c>
      <c r="CB23" s="71">
        <f t="shared" si="15"/>
        <v>0</v>
      </c>
      <c r="CC23" s="71">
        <f t="shared" si="15"/>
        <v>0</v>
      </c>
      <c r="CD23" s="71">
        <f t="shared" si="15"/>
        <v>0</v>
      </c>
      <c r="CE23" s="71">
        <f t="shared" si="15"/>
        <v>0</v>
      </c>
      <c r="CF23" s="71">
        <f t="shared" si="15"/>
        <v>0</v>
      </c>
      <c r="CG23" s="71">
        <f t="shared" si="15"/>
        <v>0</v>
      </c>
      <c r="CH23" s="71">
        <f t="shared" si="15"/>
        <v>0</v>
      </c>
      <c r="CI23" s="71">
        <f t="shared" si="15"/>
        <v>0</v>
      </c>
      <c r="CJ23" s="71">
        <f t="shared" si="15"/>
        <v>0</v>
      </c>
      <c r="CK23" s="71">
        <f t="shared" si="15"/>
        <v>0</v>
      </c>
      <c r="CL23" s="71">
        <f t="shared" si="15"/>
        <v>0</v>
      </c>
      <c r="CM23" s="71">
        <f t="shared" si="15"/>
        <v>0</v>
      </c>
      <c r="CN23" s="71">
        <f t="shared" si="15"/>
        <v>0</v>
      </c>
      <c r="CO23" s="71">
        <f t="shared" si="15"/>
        <v>0</v>
      </c>
      <c r="CP23" s="71">
        <f t="shared" si="15"/>
        <v>0</v>
      </c>
    </row>
    <row r="28" spans="2:94" ht="15" thickBot="1" x14ac:dyDescent="0.25"/>
    <row r="29" spans="2:94" ht="15.75" thickBot="1" x14ac:dyDescent="0.25">
      <c r="B29" s="153" t="s">
        <v>5</v>
      </c>
      <c r="C29" s="154"/>
      <c r="D29" s="11"/>
      <c r="E29" s="11"/>
      <c r="F29" s="11"/>
      <c r="G29" s="11"/>
      <c r="H29" s="11"/>
      <c r="I29" s="11"/>
      <c r="J29" s="11"/>
      <c r="K29" s="11"/>
    </row>
    <row r="30" spans="2:94" ht="129.75" thickBot="1" x14ac:dyDescent="0.25">
      <c r="B30" s="12" t="s">
        <v>6</v>
      </c>
      <c r="C30" s="13" t="s">
        <v>7</v>
      </c>
      <c r="D30" s="14" t="s">
        <v>8</v>
      </c>
      <c r="E30" s="14" t="s">
        <v>9</v>
      </c>
      <c r="F30" s="14" t="s">
        <v>10</v>
      </c>
      <c r="G30" s="14" t="s">
        <v>11</v>
      </c>
      <c r="H30" s="15" t="s">
        <v>12</v>
      </c>
      <c r="I30" s="16" t="s">
        <v>13</v>
      </c>
      <c r="J30" s="17" t="s">
        <v>14</v>
      </c>
      <c r="K30" s="17" t="s">
        <v>15</v>
      </c>
      <c r="L30" s="17" t="s">
        <v>16</v>
      </c>
      <c r="M30" s="17" t="s">
        <v>17</v>
      </c>
      <c r="N30" s="17" t="s">
        <v>18</v>
      </c>
      <c r="O30" s="17" t="s">
        <v>19</v>
      </c>
      <c r="P30" s="17" t="s">
        <v>20</v>
      </c>
      <c r="Q30" s="17" t="s">
        <v>21</v>
      </c>
      <c r="R30" s="17" t="s">
        <v>22</v>
      </c>
      <c r="S30" s="17" t="s">
        <v>23</v>
      </c>
      <c r="T30" s="17" t="s">
        <v>24</v>
      </c>
      <c r="U30" s="17" t="s">
        <v>25</v>
      </c>
      <c r="V30" s="17" t="s">
        <v>26</v>
      </c>
      <c r="W30" s="17" t="s">
        <v>27</v>
      </c>
      <c r="X30" s="17" t="s">
        <v>28</v>
      </c>
      <c r="Y30" s="17" t="s">
        <v>29</v>
      </c>
      <c r="Z30" s="17" t="s">
        <v>30</v>
      </c>
      <c r="AA30" s="17" t="s">
        <v>31</v>
      </c>
      <c r="AB30" s="17" t="s">
        <v>32</v>
      </c>
      <c r="AC30" s="17" t="s">
        <v>33</v>
      </c>
      <c r="AD30" s="17" t="s">
        <v>34</v>
      </c>
      <c r="AE30" s="17" t="s">
        <v>35</v>
      </c>
      <c r="AF30" s="17" t="s">
        <v>36</v>
      </c>
      <c r="AG30" s="17" t="s">
        <v>37</v>
      </c>
      <c r="AH30" s="17" t="s">
        <v>38</v>
      </c>
      <c r="AI30" s="17" t="s">
        <v>39</v>
      </c>
      <c r="AJ30" s="17" t="s">
        <v>40</v>
      </c>
      <c r="AK30" s="17" t="s">
        <v>41</v>
      </c>
      <c r="AL30" s="17" t="s">
        <v>42</v>
      </c>
      <c r="AM30" s="17" t="s">
        <v>43</v>
      </c>
      <c r="AN30" s="17" t="s">
        <v>44</v>
      </c>
      <c r="AO30" s="17" t="s">
        <v>45</v>
      </c>
      <c r="AP30" s="17" t="s">
        <v>46</v>
      </c>
      <c r="AQ30" s="17" t="s">
        <v>47</v>
      </c>
      <c r="AR30" s="17" t="s">
        <v>48</v>
      </c>
      <c r="AS30" s="17" t="s">
        <v>49</v>
      </c>
      <c r="AT30" s="17" t="s">
        <v>50</v>
      </c>
      <c r="AU30" s="17" t="s">
        <v>51</v>
      </c>
      <c r="AV30" s="17" t="s">
        <v>52</v>
      </c>
      <c r="AW30" s="17" t="s">
        <v>53</v>
      </c>
      <c r="AX30" s="17" t="s">
        <v>54</v>
      </c>
      <c r="AY30" s="17" t="s">
        <v>55</v>
      </c>
      <c r="AZ30" s="17" t="s">
        <v>56</v>
      </c>
      <c r="BA30" s="17" t="s">
        <v>57</v>
      </c>
      <c r="BB30" s="17" t="s">
        <v>58</v>
      </c>
      <c r="BC30" s="17" t="s">
        <v>59</v>
      </c>
      <c r="BD30" s="17" t="s">
        <v>60</v>
      </c>
      <c r="BE30" s="17" t="s">
        <v>61</v>
      </c>
      <c r="BF30" s="17" t="s">
        <v>62</v>
      </c>
      <c r="BG30" s="17" t="s">
        <v>63</v>
      </c>
      <c r="BH30" s="17" t="s">
        <v>64</v>
      </c>
      <c r="BI30" s="17" t="s">
        <v>65</v>
      </c>
      <c r="BJ30" s="17" t="s">
        <v>66</v>
      </c>
      <c r="BK30" s="17" t="s">
        <v>67</v>
      </c>
      <c r="BL30" s="17" t="s">
        <v>68</v>
      </c>
      <c r="BM30" s="17" t="s">
        <v>69</v>
      </c>
      <c r="BN30" s="17" t="s">
        <v>70</v>
      </c>
      <c r="BO30" s="17" t="s">
        <v>71</v>
      </c>
      <c r="BP30" s="17" t="s">
        <v>72</v>
      </c>
      <c r="BQ30" s="17" t="s">
        <v>73</v>
      </c>
      <c r="BR30" s="17" t="s">
        <v>74</v>
      </c>
      <c r="BS30" s="17" t="s">
        <v>75</v>
      </c>
      <c r="BT30" s="17" t="s">
        <v>76</v>
      </c>
      <c r="BU30" s="17" t="s">
        <v>77</v>
      </c>
      <c r="BV30" s="17" t="s">
        <v>78</v>
      </c>
      <c r="BW30" s="17" t="s">
        <v>79</v>
      </c>
      <c r="BX30" s="17" t="s">
        <v>80</v>
      </c>
      <c r="BY30" s="17" t="s">
        <v>81</v>
      </c>
      <c r="BZ30" s="17" t="s">
        <v>82</v>
      </c>
      <c r="CA30" s="17" t="s">
        <v>83</v>
      </c>
      <c r="CB30" s="17" t="s">
        <v>84</v>
      </c>
      <c r="CC30" s="17" t="s">
        <v>85</v>
      </c>
      <c r="CD30" s="17" t="s">
        <v>86</v>
      </c>
      <c r="CE30" s="17" t="s">
        <v>87</v>
      </c>
      <c r="CF30" s="17" t="s">
        <v>88</v>
      </c>
      <c r="CG30" s="17" t="s">
        <v>89</v>
      </c>
      <c r="CH30" s="17" t="s">
        <v>90</v>
      </c>
      <c r="CI30" s="17" t="s">
        <v>91</v>
      </c>
      <c r="CJ30" s="17" t="s">
        <v>92</v>
      </c>
      <c r="CK30" s="17" t="s">
        <v>93</v>
      </c>
      <c r="CL30" s="17" t="s">
        <v>94</v>
      </c>
      <c r="CM30" s="17" t="s">
        <v>95</v>
      </c>
      <c r="CN30" s="17" t="s">
        <v>96</v>
      </c>
      <c r="CO30" s="17" t="s">
        <v>97</v>
      </c>
      <c r="CP30" s="18" t="s">
        <v>98</v>
      </c>
    </row>
    <row r="31" spans="2:94" ht="18" x14ac:dyDescent="0.2">
      <c r="B31" s="155" t="s">
        <v>99</v>
      </c>
      <c r="C31" s="19" t="s">
        <v>150</v>
      </c>
      <c r="D31" s="19" t="s">
        <v>151</v>
      </c>
      <c r="E31" s="19" t="s">
        <v>100</v>
      </c>
      <c r="F31" s="20"/>
      <c r="G31" s="21">
        <v>37</v>
      </c>
      <c r="H31" s="22" t="s">
        <v>101</v>
      </c>
      <c r="I31" s="23"/>
      <c r="J31" s="24"/>
      <c r="K31" s="24"/>
      <c r="L31" s="24"/>
      <c r="M31" s="24"/>
      <c r="N31" s="69"/>
      <c r="O31" s="69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80">
        <f t="shared" ref="AD31:AH31" si="16">107476/5</f>
        <v>21495.200000000001</v>
      </c>
      <c r="AE31" s="80">
        <f t="shared" si="16"/>
        <v>21495.200000000001</v>
      </c>
      <c r="AF31" s="80">
        <f t="shared" si="16"/>
        <v>21495.200000000001</v>
      </c>
      <c r="AG31" s="80">
        <f t="shared" si="16"/>
        <v>21495.200000000001</v>
      </c>
      <c r="AH31" s="80">
        <f t="shared" si="16"/>
        <v>21495.200000000001</v>
      </c>
      <c r="AI31" s="6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7"/>
    </row>
    <row r="32" spans="2:94" ht="15" x14ac:dyDescent="0.2">
      <c r="B32" s="156"/>
      <c r="C32" s="28" t="s">
        <v>150</v>
      </c>
      <c r="D32" s="28" t="s">
        <v>151</v>
      </c>
      <c r="E32" s="28" t="s">
        <v>102</v>
      </c>
      <c r="F32" s="29"/>
      <c r="G32" s="29"/>
      <c r="H32" s="30" t="s">
        <v>103</v>
      </c>
      <c r="I32" s="31"/>
      <c r="J32" s="32"/>
      <c r="K32" s="32"/>
      <c r="L32" s="32"/>
      <c r="M32" s="32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77">
        <v>7107</v>
      </c>
      <c r="AJ32" s="77">
        <v>7107</v>
      </c>
      <c r="AK32" s="77">
        <v>7107</v>
      </c>
      <c r="AL32" s="77">
        <v>7107</v>
      </c>
      <c r="AM32" s="77">
        <v>7107</v>
      </c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4"/>
    </row>
    <row r="33" spans="2:94" ht="15" x14ac:dyDescent="0.2">
      <c r="B33" s="156"/>
      <c r="C33" s="28" t="s">
        <v>150</v>
      </c>
      <c r="D33" s="28" t="s">
        <v>151</v>
      </c>
      <c r="E33" s="28" t="s">
        <v>104</v>
      </c>
      <c r="F33" s="29"/>
      <c r="G33" s="29"/>
      <c r="H33" s="30" t="s">
        <v>103</v>
      </c>
      <c r="I33" s="31"/>
      <c r="J33" s="32"/>
      <c r="K33" s="32"/>
      <c r="L33" s="32"/>
      <c r="M33" s="32"/>
      <c r="N33" s="35">
        <f t="shared" ref="N33:AX33" si="17">+N47</f>
        <v>0</v>
      </c>
      <c r="O33" s="35">
        <f t="shared" si="17"/>
        <v>0</v>
      </c>
      <c r="P33" s="35">
        <f t="shared" si="17"/>
        <v>0</v>
      </c>
      <c r="Q33" s="35">
        <f t="shared" si="17"/>
        <v>0</v>
      </c>
      <c r="R33" s="35">
        <f t="shared" si="17"/>
        <v>0</v>
      </c>
      <c r="S33" s="35">
        <f t="shared" si="17"/>
        <v>0</v>
      </c>
      <c r="T33" s="35">
        <f t="shared" si="17"/>
        <v>0</v>
      </c>
      <c r="U33" s="35">
        <f t="shared" si="17"/>
        <v>0</v>
      </c>
      <c r="V33" s="35">
        <f t="shared" si="17"/>
        <v>0</v>
      </c>
      <c r="W33" s="35">
        <f t="shared" si="17"/>
        <v>0</v>
      </c>
      <c r="X33" s="35">
        <f t="shared" si="17"/>
        <v>0</v>
      </c>
      <c r="Y33" s="35">
        <f t="shared" si="17"/>
        <v>0</v>
      </c>
      <c r="Z33" s="35">
        <f t="shared" si="17"/>
        <v>0</v>
      </c>
      <c r="AA33" s="35">
        <f t="shared" si="17"/>
        <v>0</v>
      </c>
      <c r="AB33" s="35">
        <f t="shared" si="17"/>
        <v>0</v>
      </c>
      <c r="AC33" s="35">
        <f t="shared" si="17"/>
        <v>0</v>
      </c>
      <c r="AD33" s="35">
        <f t="shared" si="17"/>
        <v>1242.5387502702702</v>
      </c>
      <c r="AE33" s="35">
        <f t="shared" si="17"/>
        <v>2466.9518183783784</v>
      </c>
      <c r="AF33" s="35">
        <f t="shared" si="17"/>
        <v>3673.2392043243244</v>
      </c>
      <c r="AG33" s="35">
        <f t="shared" si="17"/>
        <v>4861.4009081081076</v>
      </c>
      <c r="AH33" s="35">
        <f t="shared" si="17"/>
        <v>6031.4369297297289</v>
      </c>
      <c r="AI33" s="35">
        <f t="shared" si="17"/>
        <v>5940.8085189189187</v>
      </c>
      <c r="AJ33" s="35">
        <f t="shared" si="17"/>
        <v>5850.1801081081076</v>
      </c>
      <c r="AK33" s="35">
        <f t="shared" si="17"/>
        <v>5759.5516972972964</v>
      </c>
      <c r="AL33" s="35">
        <f t="shared" si="17"/>
        <v>5668.9232864864862</v>
      </c>
      <c r="AM33" s="35">
        <f t="shared" si="17"/>
        <v>5578.2948756756741</v>
      </c>
      <c r="AN33" s="35">
        <f t="shared" si="17"/>
        <v>5487.6664648648639</v>
      </c>
      <c r="AO33" s="35">
        <f t="shared" si="17"/>
        <v>5397.0380540540527</v>
      </c>
      <c r="AP33" s="35">
        <f t="shared" si="17"/>
        <v>5306.4096432432416</v>
      </c>
      <c r="AQ33" s="35">
        <f t="shared" si="17"/>
        <v>5215.7812324324314</v>
      </c>
      <c r="AR33" s="35">
        <f t="shared" si="17"/>
        <v>5125.1528216216202</v>
      </c>
      <c r="AS33" s="35">
        <f t="shared" si="17"/>
        <v>5034.5244108108091</v>
      </c>
      <c r="AT33" s="35">
        <f t="shared" si="17"/>
        <v>4943.8959999999979</v>
      </c>
      <c r="AU33" s="35">
        <f t="shared" si="17"/>
        <v>4853.2675891891868</v>
      </c>
      <c r="AV33" s="35">
        <f t="shared" si="17"/>
        <v>4762.6391783783765</v>
      </c>
      <c r="AW33" s="35">
        <f t="shared" si="17"/>
        <v>4672.0107675675654</v>
      </c>
      <c r="AX33" s="35">
        <f t="shared" si="17"/>
        <v>4581.3823567567542</v>
      </c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</row>
    <row r="34" spans="2:94" ht="18" x14ac:dyDescent="0.25">
      <c r="B34" s="156"/>
      <c r="C34" s="28" t="s">
        <v>150</v>
      </c>
      <c r="D34" s="28" t="s">
        <v>151</v>
      </c>
      <c r="E34" s="28" t="s">
        <v>105</v>
      </c>
      <c r="F34" s="36">
        <v>3.5000000000000003E-2</v>
      </c>
      <c r="G34" s="29"/>
      <c r="H34" s="30" t="s">
        <v>103</v>
      </c>
      <c r="I34" s="31"/>
      <c r="J34" s="32"/>
      <c r="K34" s="32"/>
      <c r="L34" s="32"/>
      <c r="M34" s="32"/>
      <c r="N34" s="37">
        <f>+$F34</f>
        <v>3.5000000000000003E-2</v>
      </c>
      <c r="O34" s="38">
        <f t="shared" ref="O34" si="18">N34</f>
        <v>3.5000000000000003E-2</v>
      </c>
      <c r="P34" s="38">
        <f t="shared" ref="P34" si="19">O34</f>
        <v>3.5000000000000003E-2</v>
      </c>
      <c r="Q34" s="38">
        <f t="shared" ref="Q34" si="20">P34</f>
        <v>3.5000000000000003E-2</v>
      </c>
      <c r="R34" s="38">
        <f t="shared" ref="R34" si="21">Q34</f>
        <v>3.5000000000000003E-2</v>
      </c>
      <c r="S34" s="38">
        <f t="shared" ref="S34" si="22">R34</f>
        <v>3.5000000000000003E-2</v>
      </c>
      <c r="T34" s="38">
        <f t="shared" ref="T34" si="23">S34</f>
        <v>3.5000000000000003E-2</v>
      </c>
      <c r="U34" s="38">
        <f t="shared" ref="U34" si="24">T34</f>
        <v>3.5000000000000003E-2</v>
      </c>
      <c r="V34" s="38">
        <f t="shared" ref="V34" si="25">U34</f>
        <v>3.5000000000000003E-2</v>
      </c>
      <c r="W34" s="38">
        <f t="shared" ref="W34" si="26">V34</f>
        <v>3.5000000000000003E-2</v>
      </c>
      <c r="X34" s="38">
        <f t="shared" ref="X34" si="27">W34</f>
        <v>3.5000000000000003E-2</v>
      </c>
      <c r="Y34" s="38">
        <f t="shared" ref="Y34" si="28">X34</f>
        <v>3.5000000000000003E-2</v>
      </c>
      <c r="Z34" s="38">
        <f t="shared" ref="Z34" si="29">Y34</f>
        <v>3.5000000000000003E-2</v>
      </c>
      <c r="AA34" s="38">
        <f t="shared" ref="AA34" si="30">Z34</f>
        <v>3.5000000000000003E-2</v>
      </c>
      <c r="AB34" s="38">
        <f t="shared" ref="AB34" si="31">AA34</f>
        <v>3.5000000000000003E-2</v>
      </c>
      <c r="AC34" s="38">
        <f t="shared" ref="AC34" si="32">AB34</f>
        <v>3.5000000000000003E-2</v>
      </c>
      <c r="AD34" s="38">
        <f t="shared" ref="AD34" si="33">AC34</f>
        <v>3.5000000000000003E-2</v>
      </c>
      <c r="AE34" s="38">
        <f t="shared" ref="AE34" si="34">AD34</f>
        <v>3.5000000000000003E-2</v>
      </c>
      <c r="AF34" s="38">
        <f t="shared" ref="AF34" si="35">AE34</f>
        <v>3.5000000000000003E-2</v>
      </c>
      <c r="AG34" s="38">
        <f t="shared" ref="AG34" si="36">AF34</f>
        <v>3.5000000000000003E-2</v>
      </c>
      <c r="AH34" s="38">
        <f t="shared" ref="AH34" si="37">AG34</f>
        <v>3.5000000000000003E-2</v>
      </c>
      <c r="AI34" s="38">
        <f t="shared" ref="AI34" si="38">AH34</f>
        <v>3.5000000000000003E-2</v>
      </c>
      <c r="AJ34" s="38">
        <f t="shared" ref="AJ34" si="39">AI34</f>
        <v>3.5000000000000003E-2</v>
      </c>
      <c r="AK34" s="38">
        <f t="shared" ref="AK34" si="40">AJ34</f>
        <v>3.5000000000000003E-2</v>
      </c>
      <c r="AL34" s="38">
        <f t="shared" ref="AL34" si="41">AK34</f>
        <v>3.5000000000000003E-2</v>
      </c>
      <c r="AM34" s="38">
        <f t="shared" ref="AM34" si="42">AL34</f>
        <v>3.5000000000000003E-2</v>
      </c>
      <c r="AN34" s="38">
        <f t="shared" ref="AN34" si="43">AM34</f>
        <v>3.5000000000000003E-2</v>
      </c>
      <c r="AO34" s="38">
        <f t="shared" ref="AO34" si="44">AN34</f>
        <v>3.5000000000000003E-2</v>
      </c>
      <c r="AP34" s="38">
        <f t="shared" ref="AP34" si="45">AO34</f>
        <v>3.5000000000000003E-2</v>
      </c>
      <c r="AQ34" s="38">
        <f t="shared" ref="AQ34" si="46">AP34</f>
        <v>3.5000000000000003E-2</v>
      </c>
      <c r="AR34" s="38">
        <f t="shared" ref="AR34" si="47">AQ34</f>
        <v>3.5000000000000003E-2</v>
      </c>
      <c r="AS34" s="37">
        <v>0.03</v>
      </c>
      <c r="AT34" s="38">
        <f>+AS34</f>
        <v>0.03</v>
      </c>
      <c r="AU34" s="38">
        <f>+AT34</f>
        <v>0.03</v>
      </c>
      <c r="AV34" s="38">
        <f>+AU34</f>
        <v>0.03</v>
      </c>
      <c r="AW34" s="38">
        <f>+AV34</f>
        <v>0.03</v>
      </c>
      <c r="AX34" s="38">
        <f>+AW34</f>
        <v>0.03</v>
      </c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7"/>
      <c r="CM34" s="38"/>
      <c r="CN34" s="38"/>
      <c r="CO34" s="38"/>
      <c r="CP34" s="38"/>
    </row>
    <row r="35" spans="2:94" ht="15" x14ac:dyDescent="0.2">
      <c r="B35" s="156"/>
      <c r="C35" s="28" t="s">
        <v>150</v>
      </c>
      <c r="D35" s="28" t="s">
        <v>151</v>
      </c>
      <c r="E35" s="28" t="s">
        <v>106</v>
      </c>
      <c r="F35" s="29"/>
      <c r="G35" s="29"/>
      <c r="H35" s="30" t="s">
        <v>103</v>
      </c>
      <c r="I35" s="31"/>
      <c r="J35" s="32"/>
      <c r="K35" s="32"/>
      <c r="L35" s="32"/>
      <c r="M35" s="32"/>
      <c r="N35" s="39">
        <f>1/(1+N34)</f>
        <v>0.96618357487922713</v>
      </c>
      <c r="O35" s="39">
        <f t="shared" ref="O35" si="48">1/(1+O34)*N35</f>
        <v>0.93351070036640305</v>
      </c>
      <c r="P35" s="39">
        <f t="shared" ref="P35" si="49">1/(1+P34)*O35</f>
        <v>0.90194270566802237</v>
      </c>
      <c r="Q35" s="39">
        <f t="shared" ref="Q35" si="50">1/(1+Q34)*P35</f>
        <v>0.87144222769857238</v>
      </c>
      <c r="R35" s="39">
        <f t="shared" ref="R35" si="51">1/(1+R34)*Q35</f>
        <v>0.84197316685852408</v>
      </c>
      <c r="S35" s="39">
        <f t="shared" ref="S35" si="52">1/(1+S34)*R35</f>
        <v>0.81350064430775282</v>
      </c>
      <c r="T35" s="39">
        <f t="shared" ref="T35" si="53">1/(1+T34)*S35</f>
        <v>0.78599096068381924</v>
      </c>
      <c r="U35" s="39">
        <f t="shared" ref="U35" si="54">1/(1+U34)*T35</f>
        <v>0.75941155621625056</v>
      </c>
      <c r="V35" s="39">
        <f t="shared" ref="V35" si="55">1/(1+V34)*U35</f>
        <v>0.73373097218961414</v>
      </c>
      <c r="W35" s="39">
        <f t="shared" ref="W35" si="56">1/(1+W34)*V35</f>
        <v>0.70891881370977217</v>
      </c>
      <c r="X35" s="39">
        <f t="shared" ref="X35" si="57">1/(1+X34)*W35</f>
        <v>0.68494571372924851</v>
      </c>
      <c r="Y35" s="39">
        <f t="shared" ref="Y35" si="58">1/(1+Y34)*X35</f>
        <v>0.66178329828912907</v>
      </c>
      <c r="Z35" s="39">
        <f t="shared" ref="Z35" si="59">1/(1+Z34)*Y35</f>
        <v>0.63940415293635666</v>
      </c>
      <c r="AA35" s="39">
        <f t="shared" ref="AA35" si="60">1/(1+AA34)*Z35</f>
        <v>0.61778179027667313</v>
      </c>
      <c r="AB35" s="39">
        <f t="shared" ref="AB35" si="61">1/(1+AB34)*AA35</f>
        <v>0.59689061862480497</v>
      </c>
      <c r="AC35" s="39">
        <f t="shared" ref="AC35" si="62">1/(1+AC34)*AB35</f>
        <v>0.57670591171478747</v>
      </c>
      <c r="AD35" s="39">
        <f t="shared" ref="AD35" si="63">1/(1+AD34)*AC35</f>
        <v>0.55720377943457733</v>
      </c>
      <c r="AE35" s="39">
        <f t="shared" ref="AE35" si="64">1/(1+AE34)*AD35</f>
        <v>0.53836113955031628</v>
      </c>
      <c r="AF35" s="39">
        <f t="shared" ref="AF35" si="65">1/(1+AF34)*AE35</f>
        <v>0.520155690386779</v>
      </c>
      <c r="AG35" s="39">
        <f t="shared" ref="AG35" si="66">1/(1+AG34)*AF35</f>
        <v>0.50256588443167061</v>
      </c>
      <c r="AH35" s="39">
        <f t="shared" ref="AH35" si="67">1/(1+AH34)*AG35</f>
        <v>0.48557090283253201</v>
      </c>
      <c r="AI35" s="39">
        <f t="shared" ref="AI35" si="68">1/(1+AI34)*AH35</f>
        <v>0.46915063075606961</v>
      </c>
      <c r="AJ35" s="39">
        <f t="shared" ref="AJ35" si="69">1/(1+AJ34)*AI35</f>
        <v>0.45328563358074364</v>
      </c>
      <c r="AK35" s="39">
        <f t="shared" ref="AK35" si="70">1/(1+AK34)*AJ35</f>
        <v>0.43795713389443836</v>
      </c>
      <c r="AL35" s="39">
        <f t="shared" ref="AL35" si="71">1/(1+AL34)*AK35</f>
        <v>0.42314698926998878</v>
      </c>
      <c r="AM35" s="39">
        <f t="shared" ref="AM35" si="72">1/(1+AM34)*AL35</f>
        <v>0.40883767079225974</v>
      </c>
      <c r="AN35" s="39">
        <f t="shared" ref="AN35" si="73">1/(1+AN34)*AM35</f>
        <v>0.39501224231136212</v>
      </c>
      <c r="AO35" s="39">
        <f t="shared" ref="AO35" si="74">1/(1+AO34)*AN35</f>
        <v>0.38165434039745133</v>
      </c>
      <c r="AP35" s="39">
        <f t="shared" ref="AP35" si="75">1/(1+AP34)*AO35</f>
        <v>0.36874815497338298</v>
      </c>
      <c r="AQ35" s="39">
        <f t="shared" ref="AQ35" si="76">1/(1+AQ34)*AP35</f>
        <v>0.35627841060230242</v>
      </c>
      <c r="AR35" s="39">
        <f t="shared" ref="AR35" si="77">1/(1+AR34)*AQ35</f>
        <v>0.34423034840802169</v>
      </c>
      <c r="AS35" s="39">
        <f t="shared" ref="AS35" si="78">1/(1+AS34)*AR35</f>
        <v>0.33420422175536085</v>
      </c>
      <c r="AT35" s="39">
        <f t="shared" ref="AT35" si="79">1/(1+AT34)*AS35</f>
        <v>0.32447011820908822</v>
      </c>
      <c r="AU35" s="39">
        <f t="shared" ref="AU35" si="80">1/(1+AU34)*AT35</f>
        <v>0.31501953224183321</v>
      </c>
      <c r="AV35" s="39">
        <f t="shared" ref="AV35" si="81">1/(1+AV34)*AU35</f>
        <v>0.30584420606003226</v>
      </c>
      <c r="AW35" s="39">
        <f t="shared" ref="AW35" si="82">1/(1+AW34)*AV35</f>
        <v>0.29693612238838085</v>
      </c>
      <c r="AX35" s="39">
        <f t="shared" ref="AX35" si="83">1/(1+AX34)*AW35</f>
        <v>0.28828749746444743</v>
      </c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</row>
    <row r="36" spans="2:94" ht="15" x14ac:dyDescent="0.2">
      <c r="B36" s="156"/>
      <c r="C36" s="28" t="s">
        <v>150</v>
      </c>
      <c r="D36" s="28" t="s">
        <v>151</v>
      </c>
      <c r="E36" s="28" t="s">
        <v>107</v>
      </c>
      <c r="F36" s="28" t="s">
        <v>108</v>
      </c>
      <c r="G36" s="28"/>
      <c r="H36" s="28" t="s">
        <v>109</v>
      </c>
      <c r="I36" s="31"/>
      <c r="J36" s="32"/>
      <c r="K36" s="32"/>
      <c r="L36" s="32"/>
      <c r="M36" s="32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78">
        <f t="shared" ref="AD36:AH36" si="84">7548/5</f>
        <v>1509.6</v>
      </c>
      <c r="AE36" s="78">
        <f t="shared" si="84"/>
        <v>1509.6</v>
      </c>
      <c r="AF36" s="78">
        <f t="shared" si="84"/>
        <v>1509.6</v>
      </c>
      <c r="AG36" s="78">
        <f t="shared" si="84"/>
        <v>1509.6</v>
      </c>
      <c r="AH36" s="78">
        <f t="shared" si="84"/>
        <v>1509.6</v>
      </c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4"/>
    </row>
    <row r="37" spans="2:94" ht="15" x14ac:dyDescent="0.2">
      <c r="B37" s="156"/>
      <c r="C37" s="30" t="s">
        <v>150</v>
      </c>
      <c r="D37" s="30" t="s">
        <v>151</v>
      </c>
      <c r="E37" s="30" t="s">
        <v>107</v>
      </c>
      <c r="F37" s="28" t="s">
        <v>110</v>
      </c>
      <c r="G37" s="28"/>
      <c r="H37" s="40" t="s">
        <v>109</v>
      </c>
      <c r="I37" s="41"/>
      <c r="J37" s="32"/>
      <c r="K37" s="32"/>
      <c r="L37" s="32"/>
      <c r="M37" s="32"/>
      <c r="N37" s="33"/>
      <c r="O37" s="33"/>
      <c r="P37" s="33"/>
      <c r="Q37" s="33"/>
      <c r="R37" s="33"/>
      <c r="S37" s="68"/>
      <c r="T37" s="68"/>
      <c r="U37" s="68"/>
      <c r="V37" s="68"/>
      <c r="W37" s="68"/>
      <c r="X37" s="68"/>
      <c r="Y37" s="68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4"/>
    </row>
    <row r="38" spans="2:94" s="42" customFormat="1" ht="29.25" thickBot="1" x14ac:dyDescent="0.25">
      <c r="B38" s="156"/>
      <c r="C38" s="44" t="s">
        <v>150</v>
      </c>
      <c r="D38" s="44" t="s">
        <v>151</v>
      </c>
      <c r="E38" s="44" t="s">
        <v>111</v>
      </c>
      <c r="F38" s="43"/>
      <c r="G38" s="43"/>
      <c r="H38" s="43" t="s">
        <v>101</v>
      </c>
      <c r="I38" s="45"/>
      <c r="J38" s="46"/>
      <c r="K38" s="46"/>
      <c r="L38" s="46"/>
      <c r="M38" s="46"/>
      <c r="N38" s="47" t="str">
        <f t="shared" ref="N38:BY38" si="85">IF((N32+N33)*N35&lt;&gt;0,(N32+N33)*N35,"")</f>
        <v/>
      </c>
      <c r="O38" s="47" t="str">
        <f t="shared" si="85"/>
        <v/>
      </c>
      <c r="P38" s="47" t="str">
        <f t="shared" si="85"/>
        <v/>
      </c>
      <c r="Q38" s="47" t="str">
        <f t="shared" si="85"/>
        <v/>
      </c>
      <c r="R38" s="47" t="str">
        <f t="shared" si="85"/>
        <v/>
      </c>
      <c r="S38" s="47" t="str">
        <f t="shared" si="85"/>
        <v/>
      </c>
      <c r="T38" s="47" t="str">
        <f t="shared" si="85"/>
        <v/>
      </c>
      <c r="U38" s="47" t="str">
        <f t="shared" si="85"/>
        <v/>
      </c>
      <c r="V38" s="47" t="str">
        <f t="shared" si="85"/>
        <v/>
      </c>
      <c r="W38" s="47" t="str">
        <f t="shared" si="85"/>
        <v/>
      </c>
      <c r="X38" s="47" t="str">
        <f t="shared" si="85"/>
        <v/>
      </c>
      <c r="Y38" s="47" t="str">
        <f t="shared" si="85"/>
        <v/>
      </c>
      <c r="Z38" s="47" t="str">
        <f t="shared" si="85"/>
        <v/>
      </c>
      <c r="AA38" s="47" t="str">
        <f t="shared" si="85"/>
        <v/>
      </c>
      <c r="AB38" s="47" t="str">
        <f t="shared" si="85"/>
        <v/>
      </c>
      <c r="AC38" s="47" t="str">
        <f t="shared" si="85"/>
        <v/>
      </c>
      <c r="AD38" s="47">
        <f t="shared" si="85"/>
        <v>692.34728774451094</v>
      </c>
      <c r="AE38" s="47">
        <f t="shared" si="85"/>
        <v>1328.1109921579086</v>
      </c>
      <c r="AF38" s="47">
        <f t="shared" si="85"/>
        <v>1910.6562742811018</v>
      </c>
      <c r="AG38" s="47">
        <f t="shared" si="85"/>
        <v>2443.1742469602777</v>
      </c>
      <c r="AH38" s="47">
        <f t="shared" si="85"/>
        <v>2928.6902753463396</v>
      </c>
      <c r="AI38" s="47">
        <f t="shared" si="85"/>
        <v>6121.3875966352289</v>
      </c>
      <c r="AJ38" s="47">
        <f t="shared" si="85"/>
        <v>5873.3035947235912</v>
      </c>
      <c r="AK38" s="47">
        <f t="shared" si="85"/>
        <v>5634.998104452945</v>
      </c>
      <c r="AL38" s="47">
        <f t="shared" si="85"/>
        <v>5406.0934738210972</v>
      </c>
      <c r="AM38" s="47">
        <f t="shared" si="85"/>
        <v>5186.226410284231</v>
      </c>
      <c r="AN38" s="47">
        <f t="shared" si="85"/>
        <v>2167.6954353431356</v>
      </c>
      <c r="AO38" s="47">
        <f t="shared" si="85"/>
        <v>2059.802998619944</v>
      </c>
      <c r="AP38" s="47">
        <f t="shared" si="85"/>
        <v>1956.7287654789127</v>
      </c>
      <c r="AQ38" s="47">
        <f t="shared" si="85"/>
        <v>1858.2702475403448</v>
      </c>
      <c r="AR38" s="47">
        <f t="shared" si="85"/>
        <v>1764.2331414311657</v>
      </c>
      <c r="AS38" s="47">
        <f t="shared" si="85"/>
        <v>1682.559312623393</v>
      </c>
      <c r="AT38" s="47">
        <f t="shared" si="85"/>
        <v>1604.1465195334376</v>
      </c>
      <c r="AU38" s="47">
        <f t="shared" si="85"/>
        <v>1528.8740857908272</v>
      </c>
      <c r="AV38" s="47">
        <f t="shared" si="85"/>
        <v>1456.6255982615389</v>
      </c>
      <c r="AW38" s="47">
        <f t="shared" si="85"/>
        <v>1387.2887610782757</v>
      </c>
      <c r="AX38" s="47">
        <f t="shared" si="85"/>
        <v>1320.7552545571771</v>
      </c>
      <c r="AY38" s="47" t="str">
        <f t="shared" si="85"/>
        <v/>
      </c>
      <c r="AZ38" s="47" t="str">
        <f t="shared" si="85"/>
        <v/>
      </c>
      <c r="BA38" s="47" t="str">
        <f t="shared" si="85"/>
        <v/>
      </c>
      <c r="BB38" s="47" t="str">
        <f t="shared" si="85"/>
        <v/>
      </c>
      <c r="BC38" s="47" t="str">
        <f t="shared" si="85"/>
        <v/>
      </c>
      <c r="BD38" s="47" t="str">
        <f t="shared" si="85"/>
        <v/>
      </c>
      <c r="BE38" s="47" t="str">
        <f t="shared" si="85"/>
        <v/>
      </c>
      <c r="BF38" s="47" t="str">
        <f t="shared" si="85"/>
        <v/>
      </c>
      <c r="BG38" s="47" t="str">
        <f t="shared" si="85"/>
        <v/>
      </c>
      <c r="BH38" s="47" t="str">
        <f t="shared" si="85"/>
        <v/>
      </c>
      <c r="BI38" s="47" t="str">
        <f t="shared" si="85"/>
        <v/>
      </c>
      <c r="BJ38" s="47" t="str">
        <f t="shared" si="85"/>
        <v/>
      </c>
      <c r="BK38" s="47" t="str">
        <f t="shared" si="85"/>
        <v/>
      </c>
      <c r="BL38" s="47" t="str">
        <f t="shared" si="85"/>
        <v/>
      </c>
      <c r="BM38" s="47" t="str">
        <f t="shared" si="85"/>
        <v/>
      </c>
      <c r="BN38" s="47" t="str">
        <f t="shared" si="85"/>
        <v/>
      </c>
      <c r="BO38" s="47" t="str">
        <f t="shared" si="85"/>
        <v/>
      </c>
      <c r="BP38" s="47" t="str">
        <f t="shared" si="85"/>
        <v/>
      </c>
      <c r="BQ38" s="47" t="str">
        <f t="shared" si="85"/>
        <v/>
      </c>
      <c r="BR38" s="47" t="str">
        <f t="shared" si="85"/>
        <v/>
      </c>
      <c r="BS38" s="47" t="str">
        <f t="shared" si="85"/>
        <v/>
      </c>
      <c r="BT38" s="47" t="str">
        <f t="shared" si="85"/>
        <v/>
      </c>
      <c r="BU38" s="47" t="str">
        <f t="shared" si="85"/>
        <v/>
      </c>
      <c r="BV38" s="47" t="str">
        <f t="shared" si="85"/>
        <v/>
      </c>
      <c r="BW38" s="47" t="str">
        <f t="shared" si="85"/>
        <v/>
      </c>
      <c r="BX38" s="47" t="str">
        <f t="shared" si="85"/>
        <v/>
      </c>
      <c r="BY38" s="47" t="str">
        <f t="shared" si="85"/>
        <v/>
      </c>
      <c r="BZ38" s="47" t="str">
        <f t="shared" ref="BZ38:CP38" si="86">IF((BZ32+BZ33)*BZ35&lt;&gt;0,(BZ32+BZ33)*BZ35,"")</f>
        <v/>
      </c>
      <c r="CA38" s="47" t="str">
        <f t="shared" si="86"/>
        <v/>
      </c>
      <c r="CB38" s="47" t="str">
        <f t="shared" si="86"/>
        <v/>
      </c>
      <c r="CC38" s="47" t="str">
        <f t="shared" si="86"/>
        <v/>
      </c>
      <c r="CD38" s="47" t="str">
        <f t="shared" si="86"/>
        <v/>
      </c>
      <c r="CE38" s="47" t="str">
        <f t="shared" si="86"/>
        <v/>
      </c>
      <c r="CF38" s="47" t="str">
        <f t="shared" si="86"/>
        <v/>
      </c>
      <c r="CG38" s="47" t="str">
        <f t="shared" si="86"/>
        <v/>
      </c>
      <c r="CH38" s="47" t="str">
        <f t="shared" si="86"/>
        <v/>
      </c>
      <c r="CI38" s="47" t="str">
        <f t="shared" si="86"/>
        <v/>
      </c>
      <c r="CJ38" s="47" t="str">
        <f t="shared" si="86"/>
        <v/>
      </c>
      <c r="CK38" s="47" t="str">
        <f t="shared" si="86"/>
        <v/>
      </c>
      <c r="CL38" s="47" t="str">
        <f t="shared" si="86"/>
        <v/>
      </c>
      <c r="CM38" s="47" t="str">
        <f t="shared" si="86"/>
        <v/>
      </c>
      <c r="CN38" s="47" t="str">
        <f t="shared" si="86"/>
        <v/>
      </c>
      <c r="CO38" s="47" t="str">
        <f t="shared" si="86"/>
        <v/>
      </c>
      <c r="CP38" s="48" t="str">
        <f t="shared" si="86"/>
        <v/>
      </c>
    </row>
    <row r="39" spans="2:94" s="42" customFormat="1" ht="15" customHeight="1" thickBot="1" x14ac:dyDescent="0.25">
      <c r="B39" s="157"/>
      <c r="C39" s="44" t="s">
        <v>150</v>
      </c>
      <c r="D39" s="44" t="s">
        <v>151</v>
      </c>
      <c r="E39" s="44" t="s">
        <v>112</v>
      </c>
      <c r="F39" s="43"/>
      <c r="G39" s="43"/>
      <c r="H39" s="43" t="s">
        <v>101</v>
      </c>
      <c r="I39" s="158">
        <f>IF(SUM($N$38:$CP$38)&lt;&gt;0,SUM($N$38:$CP$38),"")</f>
        <v>56311.968376665383</v>
      </c>
      <c r="J39" s="159"/>
      <c r="K39" s="159"/>
      <c r="L39" s="159"/>
      <c r="M39" s="160"/>
    </row>
    <row r="40" spans="2:94" s="42" customFormat="1" ht="15" x14ac:dyDescent="0.2">
      <c r="B40" s="49"/>
      <c r="C40" s="50"/>
      <c r="D40" s="50"/>
      <c r="E40" s="51"/>
      <c r="F40" s="50"/>
      <c r="G40" s="50"/>
      <c r="H40" s="50"/>
      <c r="I40" s="52"/>
      <c r="J40" s="53"/>
    </row>
    <row r="41" spans="2:94" ht="15" thickBot="1" x14ac:dyDescent="0.25"/>
    <row r="42" spans="2:94" ht="30" x14ac:dyDescent="0.25">
      <c r="F42" s="54" t="s">
        <v>113</v>
      </c>
      <c r="N42" s="17" t="s">
        <v>18</v>
      </c>
      <c r="O42" s="17" t="s">
        <v>19</v>
      </c>
      <c r="P42" s="17" t="s">
        <v>20</v>
      </c>
      <c r="Q42" s="17" t="s">
        <v>21</v>
      </c>
      <c r="R42" s="17" t="s">
        <v>22</v>
      </c>
      <c r="S42" s="17" t="s">
        <v>23</v>
      </c>
      <c r="T42" s="17" t="s">
        <v>24</v>
      </c>
      <c r="U42" s="17" t="s">
        <v>25</v>
      </c>
      <c r="V42" s="17" t="s">
        <v>26</v>
      </c>
      <c r="W42" s="17" t="s">
        <v>27</v>
      </c>
      <c r="X42" s="17" t="s">
        <v>28</v>
      </c>
      <c r="Y42" s="17" t="s">
        <v>29</v>
      </c>
      <c r="Z42" s="17" t="s">
        <v>30</v>
      </c>
      <c r="AA42" s="17" t="s">
        <v>31</v>
      </c>
      <c r="AB42" s="17" t="s">
        <v>32</v>
      </c>
      <c r="AC42" s="17" t="s">
        <v>33</v>
      </c>
      <c r="AD42" s="17" t="s">
        <v>34</v>
      </c>
      <c r="AE42" s="17" t="s">
        <v>35</v>
      </c>
      <c r="AF42" s="17" t="s">
        <v>36</v>
      </c>
      <c r="AG42" s="17" t="s">
        <v>37</v>
      </c>
      <c r="AH42" s="17" t="s">
        <v>38</v>
      </c>
      <c r="AI42" s="17" t="s">
        <v>39</v>
      </c>
      <c r="AJ42" s="17" t="s">
        <v>40</v>
      </c>
      <c r="AK42" s="17" t="s">
        <v>41</v>
      </c>
      <c r="AL42" s="17" t="s">
        <v>42</v>
      </c>
      <c r="AM42" s="17" t="s">
        <v>43</v>
      </c>
      <c r="AN42" s="17" t="s">
        <v>44</v>
      </c>
      <c r="AO42" s="17" t="s">
        <v>45</v>
      </c>
      <c r="AP42" s="17" t="s">
        <v>46</v>
      </c>
      <c r="AQ42" s="17" t="s">
        <v>47</v>
      </c>
      <c r="AR42" s="17" t="s">
        <v>48</v>
      </c>
      <c r="AS42" s="17" t="s">
        <v>49</v>
      </c>
      <c r="AT42" s="17" t="s">
        <v>50</v>
      </c>
      <c r="AU42" s="17" t="s">
        <v>51</v>
      </c>
      <c r="AV42" s="17" t="s">
        <v>52</v>
      </c>
      <c r="AW42" s="17" t="s">
        <v>53</v>
      </c>
      <c r="AX42" s="17" t="s">
        <v>54</v>
      </c>
      <c r="AY42" s="17" t="s">
        <v>55</v>
      </c>
      <c r="AZ42" s="17" t="s">
        <v>56</v>
      </c>
      <c r="BA42" s="17" t="s">
        <v>57</v>
      </c>
      <c r="BB42" s="17" t="s">
        <v>58</v>
      </c>
      <c r="BC42" s="17" t="s">
        <v>59</v>
      </c>
      <c r="BD42" s="17" t="s">
        <v>60</v>
      </c>
      <c r="BE42" s="17" t="s">
        <v>61</v>
      </c>
      <c r="BF42" s="17" t="s">
        <v>62</v>
      </c>
      <c r="BG42" s="17" t="s">
        <v>63</v>
      </c>
      <c r="BH42" s="17" t="s">
        <v>64</v>
      </c>
      <c r="BI42" s="17" t="s">
        <v>65</v>
      </c>
      <c r="BJ42" s="17" t="s">
        <v>66</v>
      </c>
      <c r="BK42" s="17" t="s">
        <v>67</v>
      </c>
      <c r="BL42" s="17" t="s">
        <v>68</v>
      </c>
      <c r="BM42" s="17" t="s">
        <v>69</v>
      </c>
      <c r="BN42" s="17" t="s">
        <v>70</v>
      </c>
      <c r="BO42" s="17" t="s">
        <v>71</v>
      </c>
      <c r="BP42" s="17" t="s">
        <v>72</v>
      </c>
      <c r="BQ42" s="17" t="s">
        <v>73</v>
      </c>
      <c r="BR42" s="17" t="s">
        <v>74</v>
      </c>
      <c r="BS42" s="17" t="s">
        <v>75</v>
      </c>
      <c r="BT42" s="17" t="s">
        <v>76</v>
      </c>
      <c r="BU42" s="17" t="s">
        <v>77</v>
      </c>
      <c r="BV42" s="17" t="s">
        <v>78</v>
      </c>
      <c r="BW42" s="17" t="s">
        <v>79</v>
      </c>
      <c r="BX42" s="17" t="s">
        <v>80</v>
      </c>
      <c r="BY42" s="17" t="s">
        <v>81</v>
      </c>
      <c r="BZ42" s="17" t="s">
        <v>82</v>
      </c>
      <c r="CA42" s="17" t="s">
        <v>83</v>
      </c>
      <c r="CB42" s="17" t="s">
        <v>84</v>
      </c>
      <c r="CC42" s="17" t="s">
        <v>85</v>
      </c>
      <c r="CD42" s="17" t="s">
        <v>86</v>
      </c>
      <c r="CE42" s="17" t="s">
        <v>87</v>
      </c>
      <c r="CF42" s="17" t="s">
        <v>88</v>
      </c>
      <c r="CG42" s="17" t="s">
        <v>89</v>
      </c>
      <c r="CH42" s="17" t="s">
        <v>90</v>
      </c>
      <c r="CI42" s="17" t="s">
        <v>91</v>
      </c>
      <c r="CJ42" s="17" t="s">
        <v>92</v>
      </c>
      <c r="CK42" s="17" t="s">
        <v>93</v>
      </c>
      <c r="CL42" s="17" t="s">
        <v>94</v>
      </c>
      <c r="CM42" s="17" t="s">
        <v>95</v>
      </c>
      <c r="CN42" s="17" t="s">
        <v>96</v>
      </c>
      <c r="CO42" s="17" t="s">
        <v>97</v>
      </c>
      <c r="CP42" s="18" t="s">
        <v>98</v>
      </c>
    </row>
    <row r="43" spans="2:94" ht="18" x14ac:dyDescent="0.25">
      <c r="F43" s="55" t="s">
        <v>114</v>
      </c>
      <c r="G43" s="56" t="s">
        <v>115</v>
      </c>
      <c r="H43" s="57"/>
      <c r="I43" s="57"/>
      <c r="J43" s="57"/>
      <c r="K43" s="57"/>
      <c r="L43" s="57"/>
      <c r="M43" s="57"/>
      <c r="N43" s="57">
        <f>+N31</f>
        <v>0</v>
      </c>
      <c r="O43" s="58">
        <f t="shared" ref="O43" si="87">+O31+N45</f>
        <v>0</v>
      </c>
      <c r="P43" s="58">
        <f t="shared" ref="P43" si="88">+P31+O45</f>
        <v>0</v>
      </c>
      <c r="Q43" s="58">
        <f t="shared" ref="Q43" si="89">+Q31+P45</f>
        <v>0</v>
      </c>
      <c r="R43" s="58">
        <f t="shared" ref="R43" si="90">+R31+Q45</f>
        <v>0</v>
      </c>
      <c r="S43" s="58">
        <f t="shared" ref="S43" si="91">+S31+R45</f>
        <v>0</v>
      </c>
      <c r="T43" s="58">
        <f t="shared" ref="T43" si="92">+T31+S45</f>
        <v>0</v>
      </c>
      <c r="U43" s="58">
        <f t="shared" ref="U43" si="93">+U31+T45</f>
        <v>0</v>
      </c>
      <c r="V43" s="58">
        <f t="shared" ref="V43" si="94">+V31+U45</f>
        <v>0</v>
      </c>
      <c r="W43" s="58">
        <f t="shared" ref="W43" si="95">+W31+V45</f>
        <v>0</v>
      </c>
      <c r="X43" s="58">
        <f t="shared" ref="X43" si="96">+X31+W45</f>
        <v>0</v>
      </c>
      <c r="Y43" s="58">
        <f t="shared" ref="Y43" si="97">+Y31+X45</f>
        <v>0</v>
      </c>
      <c r="Z43" s="58">
        <f t="shared" ref="Z43" si="98">+Z31+Y45</f>
        <v>0</v>
      </c>
      <c r="AA43" s="58">
        <f t="shared" ref="AA43" si="99">+AA31+Z45</f>
        <v>0</v>
      </c>
      <c r="AB43" s="58">
        <f t="shared" ref="AB43" si="100">+AB31+AA45</f>
        <v>0</v>
      </c>
      <c r="AC43" s="58">
        <f t="shared" ref="AC43" si="101">+AC31+AB45</f>
        <v>0</v>
      </c>
      <c r="AD43" s="58">
        <f t="shared" ref="AD43" si="102">+AD31+AC45</f>
        <v>21495.200000000001</v>
      </c>
      <c r="AE43" s="58">
        <f t="shared" ref="AE43" si="103">+AE31+AD45</f>
        <v>42409.448648648649</v>
      </c>
      <c r="AF43" s="58">
        <f t="shared" ref="AF43" si="104">+AF31+AE45</f>
        <v>62742.74594594595</v>
      </c>
      <c r="AG43" s="58">
        <f t="shared" ref="AG43" si="105">+AG31+AF45</f>
        <v>82495.091891891891</v>
      </c>
      <c r="AH43" s="58">
        <f t="shared" ref="AH43" si="106">+AH31+AG45</f>
        <v>101666.48648648648</v>
      </c>
      <c r="AI43" s="58">
        <f t="shared" ref="AI43" si="107">+AI31+AH45</f>
        <v>98761.729729729719</v>
      </c>
      <c r="AJ43" s="58">
        <f t="shared" ref="AJ43" si="108">+AJ31+AI45</f>
        <v>95856.972972972959</v>
      </c>
      <c r="AK43" s="58">
        <f t="shared" ref="AK43" si="109">+AK31+AJ45</f>
        <v>92952.216216216199</v>
      </c>
      <c r="AL43" s="58">
        <f t="shared" ref="AL43" si="110">+AL31+AK45</f>
        <v>90047.459459459438</v>
      </c>
      <c r="AM43" s="58">
        <f t="shared" ref="AM43" si="111">+AM31+AL45</f>
        <v>87142.702702702678</v>
      </c>
      <c r="AN43" s="58">
        <f t="shared" ref="AN43" si="112">+AN31+AM45</f>
        <v>84237.945945945918</v>
      </c>
      <c r="AO43" s="58">
        <f t="shared" ref="AO43" si="113">+AO31+AN45</f>
        <v>81333.189189189157</v>
      </c>
      <c r="AP43" s="58">
        <f t="shared" ref="AP43" si="114">+AP31+AO45</f>
        <v>78428.432432432397</v>
      </c>
      <c r="AQ43" s="58">
        <f t="shared" ref="AQ43" si="115">+AQ31+AP45</f>
        <v>75523.675675675637</v>
      </c>
      <c r="AR43" s="58">
        <f t="shared" ref="AR43" si="116">+AR31+AQ45</f>
        <v>72618.918918918876</v>
      </c>
      <c r="AS43" s="58">
        <f t="shared" ref="AS43" si="117">+AS31+AR45</f>
        <v>69714.162162162116</v>
      </c>
      <c r="AT43" s="58">
        <f t="shared" ref="AT43" si="118">+AT31+AS45</f>
        <v>66809.405405405356</v>
      </c>
      <c r="AU43" s="58">
        <f t="shared" ref="AU43" si="119">+AU31+AT45</f>
        <v>63904.648648648596</v>
      </c>
      <c r="AV43" s="58">
        <f t="shared" ref="AV43" si="120">+AV31+AU45</f>
        <v>60999.891891891835</v>
      </c>
      <c r="AW43" s="58">
        <f t="shared" ref="AW43" si="121">+AW31+AV45</f>
        <v>58095.135135135075</v>
      </c>
      <c r="AX43" s="58">
        <f t="shared" ref="AX43" si="122">+AX31+AW45</f>
        <v>55190.378378378315</v>
      </c>
      <c r="AY43" s="58">
        <f t="shared" ref="AY43" si="123">+AY31+AX45</f>
        <v>52285.621621621554</v>
      </c>
      <c r="AZ43" s="58">
        <f t="shared" ref="AZ43" si="124">+AZ31+AY45</f>
        <v>49380.864864864794</v>
      </c>
      <c r="BA43" s="58">
        <f t="shared" ref="BA43" si="125">+BA31+AZ45</f>
        <v>46476.108108108034</v>
      </c>
      <c r="BB43" s="58">
        <f t="shared" ref="BB43" si="126">+BB31+BA45</f>
        <v>43571.351351351273</v>
      </c>
      <c r="BC43" s="58">
        <f t="shared" ref="BC43" si="127">+BC31+BB45</f>
        <v>40666.594594594513</v>
      </c>
      <c r="BD43" s="58">
        <f t="shared" ref="BD43" si="128">+BD31+BC45</f>
        <v>37761.837837837753</v>
      </c>
      <c r="BE43" s="58">
        <f t="shared" ref="BE43" si="129">+BE31+BD45</f>
        <v>34857.081081080993</v>
      </c>
      <c r="BF43" s="58">
        <f t="shared" ref="BF43" si="130">+BF31+BE45</f>
        <v>31952.324324324236</v>
      </c>
      <c r="BG43" s="58">
        <f t="shared" ref="BG43" si="131">+BG31+BF45</f>
        <v>29047.567567567479</v>
      </c>
      <c r="BH43" s="58">
        <f t="shared" ref="BH43" si="132">+BH31+BG45</f>
        <v>26142.810810810723</v>
      </c>
      <c r="BI43" s="58">
        <f t="shared" ref="BI43" si="133">+BI31+BH45</f>
        <v>23238.054054053966</v>
      </c>
      <c r="BJ43" s="58">
        <f t="shared" ref="BJ43" si="134">+BJ31+BI45</f>
        <v>20333.297297297209</v>
      </c>
      <c r="BK43" s="58">
        <f t="shared" ref="BK43" si="135">+BK31+BJ45</f>
        <v>17428.540540540453</v>
      </c>
      <c r="BL43" s="58">
        <f t="shared" ref="BL43" si="136">+BL31+BK45</f>
        <v>14523.783783783696</v>
      </c>
      <c r="BM43" s="58">
        <f t="shared" ref="BM43" si="137">+BM31+BL45</f>
        <v>11619.027027026939</v>
      </c>
      <c r="BN43" s="58">
        <f t="shared" ref="BN43" si="138">+BN31+BM45</f>
        <v>8714.2702702701827</v>
      </c>
      <c r="BO43" s="58">
        <f t="shared" ref="BO43" si="139">+BO31+BN45</f>
        <v>5809.513513513426</v>
      </c>
      <c r="BP43" s="58">
        <f t="shared" ref="BP43" si="140">+BP31+BO45</f>
        <v>2904.7567567566693</v>
      </c>
      <c r="BQ43" s="58">
        <f t="shared" ref="BQ43" si="141">+BQ31+BP45</f>
        <v>0</v>
      </c>
      <c r="BR43" s="58">
        <f t="shared" ref="BR43" si="142">+BR31+BQ45</f>
        <v>0</v>
      </c>
      <c r="BS43" s="58">
        <f t="shared" ref="BS43" si="143">+BS31+BR45</f>
        <v>0</v>
      </c>
      <c r="BT43" s="58">
        <f t="shared" ref="BT43" si="144">+BT31+BS45</f>
        <v>0</v>
      </c>
      <c r="BU43" s="58">
        <f t="shared" ref="BU43" si="145">+BU31+BT45</f>
        <v>0</v>
      </c>
      <c r="BV43" s="58">
        <f t="shared" ref="BV43" si="146">+BV31+BU45</f>
        <v>0</v>
      </c>
      <c r="BW43" s="58">
        <f t="shared" ref="BW43" si="147">+BW31+BV45</f>
        <v>0</v>
      </c>
      <c r="BX43" s="58">
        <f t="shared" ref="BX43" si="148">+BX31+BW45</f>
        <v>0</v>
      </c>
      <c r="BY43" s="58">
        <f t="shared" ref="BY43" si="149">+BY31+BX45</f>
        <v>0</v>
      </c>
      <c r="BZ43" s="58">
        <f t="shared" ref="BZ43" si="150">+BZ31+BY45</f>
        <v>0</v>
      </c>
      <c r="CA43" s="58">
        <f t="shared" ref="CA43" si="151">+CA31+BZ45</f>
        <v>0</v>
      </c>
      <c r="CB43" s="58">
        <f t="shared" ref="CB43" si="152">+CB31+CA45</f>
        <v>0</v>
      </c>
      <c r="CC43" s="58">
        <f t="shared" ref="CC43" si="153">+CC31+CB45</f>
        <v>0</v>
      </c>
      <c r="CD43" s="58">
        <f t="shared" ref="CD43" si="154">+CD31+CC45</f>
        <v>0</v>
      </c>
      <c r="CE43" s="58">
        <f t="shared" ref="CE43" si="155">+CE31+CD45</f>
        <v>0</v>
      </c>
      <c r="CF43" s="58">
        <f t="shared" ref="CF43" si="156">+CF31+CE45</f>
        <v>0</v>
      </c>
      <c r="CG43" s="58">
        <f t="shared" ref="CG43" si="157">+CG31+CF45</f>
        <v>0</v>
      </c>
      <c r="CH43" s="58">
        <f t="shared" ref="CH43" si="158">+CH31+CG45</f>
        <v>0</v>
      </c>
      <c r="CI43" s="58">
        <f t="shared" ref="CI43" si="159">+CI31+CH45</f>
        <v>0</v>
      </c>
      <c r="CJ43" s="58">
        <f t="shared" ref="CJ43" si="160">+CJ31+CI45</f>
        <v>0</v>
      </c>
      <c r="CK43" s="58">
        <f t="shared" ref="CK43" si="161">+CK31+CJ45</f>
        <v>0</v>
      </c>
      <c r="CL43" s="58">
        <f t="shared" ref="CL43" si="162">+CL31+CK45</f>
        <v>0</v>
      </c>
      <c r="CM43" s="58">
        <f t="shared" ref="CM43" si="163">+CM31+CL45</f>
        <v>0</v>
      </c>
      <c r="CN43" s="58">
        <f t="shared" ref="CN43" si="164">+CN31+CM45</f>
        <v>0</v>
      </c>
      <c r="CO43" s="58">
        <f t="shared" ref="CO43" si="165">+CO31+CN45</f>
        <v>0</v>
      </c>
      <c r="CP43" s="58">
        <f t="shared" ref="CP43" si="166">+CP31+CO45</f>
        <v>0</v>
      </c>
    </row>
    <row r="44" spans="2:94" ht="18" x14ac:dyDescent="0.25">
      <c r="F44" s="55" t="s">
        <v>116</v>
      </c>
      <c r="G44" s="55">
        <f>+G31</f>
        <v>37</v>
      </c>
      <c r="H44" s="57"/>
      <c r="I44" s="57"/>
      <c r="J44" s="57"/>
      <c r="K44" s="57"/>
      <c r="L44" s="57"/>
      <c r="M44" s="57"/>
      <c r="N44" s="70">
        <f>IF(N43=0,0,+N31/$G44)</f>
        <v>0</v>
      </c>
      <c r="O44" s="70">
        <f t="shared" ref="O44" si="167">MIN(IF(O43=0,0,+O31/$G44)+N44,O43)</f>
        <v>0</v>
      </c>
      <c r="P44" s="70">
        <f t="shared" ref="P44" si="168">MIN(IF(P43=0,0,+P31/$G44)+O44,P43)</f>
        <v>0</v>
      </c>
      <c r="Q44" s="70">
        <f t="shared" ref="Q44" si="169">MIN(IF(Q43=0,0,+Q31/$G44)+P44,Q43)</f>
        <v>0</v>
      </c>
      <c r="R44" s="70">
        <f t="shared" ref="R44" si="170">MIN(IF(R43=0,0,+R31/$G44)+Q44,R43)</f>
        <v>0</v>
      </c>
      <c r="S44" s="70">
        <f t="shared" ref="S44" si="171">MIN(IF(S43=0,0,+S31/$G44)+R44,S43)</f>
        <v>0</v>
      </c>
      <c r="T44" s="70">
        <f t="shared" ref="T44" si="172">MIN(IF(T43=0,0,+T31/$G44)+S44,T43)</f>
        <v>0</v>
      </c>
      <c r="U44" s="70">
        <f t="shared" ref="U44" si="173">MIN(IF(U43=0,0,+U31/$G44)+T44,U43)</f>
        <v>0</v>
      </c>
      <c r="V44" s="70">
        <f t="shared" ref="V44" si="174">MIN(IF(V43=0,0,+V31/$G44)+U44,V43)</f>
        <v>0</v>
      </c>
      <c r="W44" s="70">
        <f t="shared" ref="W44" si="175">MIN(IF(W43=0,0,+W31/$G44)+V44,W43)</f>
        <v>0</v>
      </c>
      <c r="X44" s="70">
        <f t="shared" ref="X44" si="176">MIN(IF(X43=0,0,+X31/$G44)+W44,X43)</f>
        <v>0</v>
      </c>
      <c r="Y44" s="70">
        <f t="shared" ref="Y44" si="177">MIN(IF(Y43=0,0,+Y31/$G44)+X44,Y43)</f>
        <v>0</v>
      </c>
      <c r="Z44" s="70">
        <f t="shared" ref="Z44" si="178">MIN(IF(Z43=0,0,+Z31/$G44)+Y44,Z43)</f>
        <v>0</v>
      </c>
      <c r="AA44" s="70">
        <f t="shared" ref="AA44" si="179">MIN(IF(AA43=0,0,+AA31/$G44)+Z44,AA43)</f>
        <v>0</v>
      </c>
      <c r="AB44" s="70">
        <f t="shared" ref="AB44" si="180">MIN(IF(AB43=0,0,+AB31/$G44)+AA44,AB43)</f>
        <v>0</v>
      </c>
      <c r="AC44" s="70">
        <f t="shared" ref="AC44" si="181">MIN(IF(AC43=0,0,+AC31/$G44)+AB44,AC43)</f>
        <v>0</v>
      </c>
      <c r="AD44" s="70">
        <f t="shared" ref="AD44" si="182">MIN(IF(AD43=0,0,+AD31/$G44)+AC44,AD43)</f>
        <v>580.95135135135138</v>
      </c>
      <c r="AE44" s="70">
        <f t="shared" ref="AE44" si="183">MIN(IF(AE43=0,0,+AE31/$G44)+AD44,AE43)</f>
        <v>1161.9027027027028</v>
      </c>
      <c r="AF44" s="70">
        <f t="shared" ref="AF44" si="184">MIN(IF(AF43=0,0,+AF31/$G44)+AE44,AF43)</f>
        <v>1742.8540540540541</v>
      </c>
      <c r="AG44" s="70">
        <f t="shared" ref="AG44" si="185">MIN(IF(AG43=0,0,+AG31/$G44)+AF44,AG43)</f>
        <v>2323.8054054054055</v>
      </c>
      <c r="AH44" s="70">
        <f t="shared" ref="AH44" si="186">MIN(IF(AH43=0,0,+AH31/$G44)+AG44,AH43)</f>
        <v>2904.7567567567567</v>
      </c>
      <c r="AI44" s="70">
        <f t="shared" ref="AI44" si="187">MIN(IF(AI43=0,0,+AI31/$G44)+AH44,AI43)</f>
        <v>2904.7567567567567</v>
      </c>
      <c r="AJ44" s="70">
        <f t="shared" ref="AJ44" si="188">MIN(IF(AJ43=0,0,+AJ31/$G44)+AI44,AJ43)</f>
        <v>2904.7567567567567</v>
      </c>
      <c r="AK44" s="70">
        <f t="shared" ref="AK44" si="189">MIN(IF(AK43=0,0,+AK31/$G44)+AJ44,AK43)</f>
        <v>2904.7567567567567</v>
      </c>
      <c r="AL44" s="70">
        <f t="shared" ref="AL44" si="190">MIN(IF(AL43=0,0,+AL31/$G44)+AK44,AL43)</f>
        <v>2904.7567567567567</v>
      </c>
      <c r="AM44" s="70">
        <f t="shared" ref="AM44" si="191">MIN(IF(AM43=0,0,+AM31/$G44)+AL44,AM43)</f>
        <v>2904.7567567567567</v>
      </c>
      <c r="AN44" s="70">
        <f t="shared" ref="AN44" si="192">MIN(IF(AN43=0,0,+AN31/$G44)+AM44,AN43)</f>
        <v>2904.7567567567567</v>
      </c>
      <c r="AO44" s="70">
        <f t="shared" ref="AO44" si="193">MIN(IF(AO43=0,0,+AO31/$G44)+AN44,AO43)</f>
        <v>2904.7567567567567</v>
      </c>
      <c r="AP44" s="70">
        <f t="shared" ref="AP44" si="194">MIN(IF(AP43=0,0,+AP31/$G44)+AO44,AP43)</f>
        <v>2904.7567567567567</v>
      </c>
      <c r="AQ44" s="70">
        <f t="shared" ref="AQ44" si="195">MIN(IF(AQ43=0,0,+AQ31/$G44)+AP44,AQ43)</f>
        <v>2904.7567567567567</v>
      </c>
      <c r="AR44" s="70">
        <f t="shared" ref="AR44" si="196">MIN(IF(AR43=0,0,+AR31/$G44)+AQ44,AR43)</f>
        <v>2904.7567567567567</v>
      </c>
      <c r="AS44" s="70">
        <f t="shared" ref="AS44" si="197">MIN(IF(AS43=0,0,+AS31/$G44)+AR44,AS43)</f>
        <v>2904.7567567567567</v>
      </c>
      <c r="AT44" s="70">
        <f t="shared" ref="AT44" si="198">MIN(IF(AT43=0,0,+AT31/$G44)+AS44,AT43)</f>
        <v>2904.7567567567567</v>
      </c>
      <c r="AU44" s="70">
        <f t="shared" ref="AU44" si="199">MIN(IF(AU43=0,0,+AU31/$G44)+AT44,AU43)</f>
        <v>2904.7567567567567</v>
      </c>
      <c r="AV44" s="70">
        <f t="shared" ref="AV44" si="200">MIN(IF(AV43=0,0,+AV31/$G44)+AU44,AV43)</f>
        <v>2904.7567567567567</v>
      </c>
      <c r="AW44" s="70">
        <f t="shared" ref="AW44" si="201">MIN(IF(AW43=0,0,+AW31/$G44)+AV44,AW43)</f>
        <v>2904.7567567567567</v>
      </c>
      <c r="AX44" s="70">
        <f t="shared" ref="AX44" si="202">MIN(IF(AX43=0,0,+AX31/$G44)+AW44,AX43)</f>
        <v>2904.7567567567567</v>
      </c>
      <c r="AY44" s="70">
        <f t="shared" ref="AY44" si="203">MIN(IF(AY43=0,0,+AY31/$G44)+AX44,AY43)</f>
        <v>2904.7567567567567</v>
      </c>
      <c r="AZ44" s="70">
        <f t="shared" ref="AZ44" si="204">MIN(IF(AZ43=0,0,+AZ31/$G44)+AY44,AZ43)</f>
        <v>2904.7567567567567</v>
      </c>
      <c r="BA44" s="70">
        <f t="shared" ref="BA44" si="205">MIN(IF(BA43=0,0,+BA31/$G44)+AZ44,BA43)</f>
        <v>2904.7567567567567</v>
      </c>
      <c r="BB44" s="70">
        <f t="shared" ref="BB44" si="206">MIN(IF(BB43=0,0,+BB31/$G44)+BA44,BB43)</f>
        <v>2904.7567567567567</v>
      </c>
      <c r="BC44" s="70">
        <f t="shared" ref="BC44" si="207">MIN(IF(BC43=0,0,+BC31/$G44)+BB44,BC43)</f>
        <v>2904.7567567567567</v>
      </c>
      <c r="BD44" s="70">
        <f t="shared" ref="BD44" si="208">MIN(IF(BD43=0,0,+BD31/$G44)+BC44,BD43)</f>
        <v>2904.7567567567567</v>
      </c>
      <c r="BE44" s="70">
        <f t="shared" ref="BE44" si="209">MIN(IF(BE43=0,0,+BE31/$G44)+BD44,BE43)</f>
        <v>2904.7567567567567</v>
      </c>
      <c r="BF44" s="70">
        <f t="shared" ref="BF44" si="210">MIN(IF(BF43=0,0,+BF31/$G44)+BE44,BF43)</f>
        <v>2904.7567567567567</v>
      </c>
      <c r="BG44" s="70">
        <f t="shared" ref="BG44" si="211">MIN(IF(BG43=0,0,+BG31/$G44)+BF44,BG43)</f>
        <v>2904.7567567567567</v>
      </c>
      <c r="BH44" s="70">
        <f t="shared" ref="BH44" si="212">MIN(IF(BH43=0,0,+BH31/$G44)+BG44,BH43)</f>
        <v>2904.7567567567567</v>
      </c>
      <c r="BI44" s="70">
        <f t="shared" ref="BI44" si="213">MIN(IF(BI43=0,0,+BI31/$G44)+BH44,BI43)</f>
        <v>2904.7567567567567</v>
      </c>
      <c r="BJ44" s="70">
        <f t="shared" ref="BJ44" si="214">MIN(IF(BJ43=0,0,+BJ31/$G44)+BI44,BJ43)</f>
        <v>2904.7567567567567</v>
      </c>
      <c r="BK44" s="70">
        <f t="shared" ref="BK44" si="215">MIN(IF(BK43=0,0,+BK31/$G44)+BJ44,BK43)</f>
        <v>2904.7567567567567</v>
      </c>
      <c r="BL44" s="70">
        <f t="shared" ref="BL44" si="216">MIN(IF(BL43=0,0,+BL31/$G44)+BK44,BL43)</f>
        <v>2904.7567567567567</v>
      </c>
      <c r="BM44" s="70">
        <f t="shared" ref="BM44" si="217">MIN(IF(BM43=0,0,+BM31/$G44)+BL44,BM43)</f>
        <v>2904.7567567567567</v>
      </c>
      <c r="BN44" s="70">
        <f t="shared" ref="BN44" si="218">MIN(IF(BN43=0,0,+BN31/$G44)+BM44,BN43)</f>
        <v>2904.7567567567567</v>
      </c>
      <c r="BO44" s="70">
        <f t="shared" ref="BO44" si="219">MIN(IF(BO43=0,0,+BO31/$G44)+BN44,BO43)</f>
        <v>2904.7567567567567</v>
      </c>
      <c r="BP44" s="70">
        <f t="shared" ref="BP44" si="220">MIN(IF(BP43=0,0,+BP31/$G44)+BO44,BP43)</f>
        <v>2904.7567567566693</v>
      </c>
      <c r="BQ44" s="70">
        <f t="shared" ref="BQ44" si="221">MIN(IF(BQ43=0,0,+BQ31/$G44)+BP44,BQ43)</f>
        <v>0</v>
      </c>
      <c r="BR44" s="70">
        <f t="shared" ref="BR44" si="222">MIN(IF(BR43=0,0,+BR31/$G44)+BQ44,BR43)</f>
        <v>0</v>
      </c>
      <c r="BS44" s="70">
        <f t="shared" ref="BS44" si="223">MIN(IF(BS43=0,0,+BS31/$G44)+BR44,BS43)</f>
        <v>0</v>
      </c>
      <c r="BT44" s="70">
        <f t="shared" ref="BT44" si="224">MIN(IF(BT43=0,0,+BT31/$G44)+BS44,BT43)</f>
        <v>0</v>
      </c>
      <c r="BU44" s="70">
        <f t="shared" ref="BU44" si="225">MIN(IF(BU43=0,0,+BU31/$G44)+BT44,BU43)</f>
        <v>0</v>
      </c>
      <c r="BV44" s="70">
        <f t="shared" ref="BV44" si="226">MIN(IF(BV43=0,0,+BV31/$G44)+BU44,BV43)</f>
        <v>0</v>
      </c>
      <c r="BW44" s="70">
        <f t="shared" ref="BW44" si="227">MIN(IF(BW43=0,0,+BW31/$G44)+BV44,BW43)</f>
        <v>0</v>
      </c>
      <c r="BX44" s="70">
        <f t="shared" ref="BX44" si="228">MIN(IF(BX43=0,0,+BX31/$G44)+BW44,BX43)</f>
        <v>0</v>
      </c>
      <c r="BY44" s="70">
        <f t="shared" ref="BY44" si="229">MIN(IF(BY43=0,0,+BY31/$G44)+BX44,BY43)</f>
        <v>0</v>
      </c>
      <c r="BZ44" s="70">
        <f t="shared" ref="BZ44" si="230">MIN(IF(BZ43=0,0,+BZ31/$G44)+BY44,BZ43)</f>
        <v>0</v>
      </c>
      <c r="CA44" s="70">
        <f t="shared" ref="CA44" si="231">MIN(IF(CA43=0,0,+CA31/$G44)+BZ44,CA43)</f>
        <v>0</v>
      </c>
      <c r="CB44" s="70">
        <f t="shared" ref="CB44" si="232">MIN(IF(CB43=0,0,+CB31/$G44)+CA44,CB43)</f>
        <v>0</v>
      </c>
      <c r="CC44" s="70">
        <f t="shared" ref="CC44" si="233">MIN(IF(CC43=0,0,+CC31/$G44)+CB44,CC43)</f>
        <v>0</v>
      </c>
      <c r="CD44" s="70">
        <f t="shared" ref="CD44" si="234">MIN(IF(CD43=0,0,+CD31/$G44)+CC44,CD43)</f>
        <v>0</v>
      </c>
      <c r="CE44" s="70">
        <f t="shared" ref="CE44" si="235">MIN(IF(CE43=0,0,+CE31/$G44)+CD44,CE43)</f>
        <v>0</v>
      </c>
      <c r="CF44" s="70">
        <f t="shared" ref="CF44" si="236">MIN(IF(CF43=0,0,+CF31/$G44)+CE44,CF43)</f>
        <v>0</v>
      </c>
      <c r="CG44" s="70">
        <f t="shared" ref="CG44" si="237">MIN(IF(CG43=0,0,+CG31/$G44)+CF44,CG43)</f>
        <v>0</v>
      </c>
      <c r="CH44" s="70">
        <f t="shared" ref="CH44" si="238">MIN(IF(CH43=0,0,+CH31/$G44)+CG44,CH43)</f>
        <v>0</v>
      </c>
      <c r="CI44" s="70">
        <f t="shared" ref="CI44" si="239">MIN(IF(CI43=0,0,+CI31/$G44)+CH44,CI43)</f>
        <v>0</v>
      </c>
      <c r="CJ44" s="70">
        <f t="shared" ref="CJ44" si="240">MIN(IF(CJ43=0,0,+CJ31/$G44)+CI44,CJ43)</f>
        <v>0</v>
      </c>
      <c r="CK44" s="70">
        <f t="shared" ref="CK44" si="241">MIN(IF(CK43=0,0,+CK31/$G44)+CJ44,CK43)</f>
        <v>0</v>
      </c>
      <c r="CL44" s="70">
        <f t="shared" ref="CL44" si="242">MIN(IF(CL43=0,0,+CL31/$G44)+CK44,CL43)</f>
        <v>0</v>
      </c>
      <c r="CM44" s="70">
        <f t="shared" ref="CM44" si="243">MIN(IF(CM43=0,0,+CM31/$G44)+CL44,CM43)</f>
        <v>0</v>
      </c>
      <c r="CN44" s="70">
        <f t="shared" ref="CN44" si="244">MIN(IF(CN43=0,0,+CN31/$G44)+CM44,CN43)</f>
        <v>0</v>
      </c>
      <c r="CO44" s="70">
        <f t="shared" ref="CO44" si="245">MIN(IF(CO43=0,0,+CO31/$G44)+CN44,CO43)</f>
        <v>0</v>
      </c>
      <c r="CP44" s="70">
        <f t="shared" ref="CP44" si="246">MIN(IF(CP43=0,0,+CP31/$G44)+CO44,CP43)</f>
        <v>0</v>
      </c>
    </row>
    <row r="45" spans="2:94" ht="18" x14ac:dyDescent="0.25">
      <c r="F45" s="55" t="s">
        <v>117</v>
      </c>
      <c r="G45" s="55"/>
      <c r="H45" s="57"/>
      <c r="I45" s="57"/>
      <c r="J45" s="57"/>
      <c r="K45" s="57"/>
      <c r="L45" s="57"/>
      <c r="M45" s="57"/>
      <c r="N45" s="70">
        <f t="shared" ref="N45:BY45" si="247">+N43-N44</f>
        <v>0</v>
      </c>
      <c r="O45" s="70">
        <f t="shared" si="247"/>
        <v>0</v>
      </c>
      <c r="P45" s="70">
        <f t="shared" si="247"/>
        <v>0</v>
      </c>
      <c r="Q45" s="70">
        <f t="shared" si="247"/>
        <v>0</v>
      </c>
      <c r="R45" s="70">
        <f t="shared" si="247"/>
        <v>0</v>
      </c>
      <c r="S45" s="70">
        <f t="shared" si="247"/>
        <v>0</v>
      </c>
      <c r="T45" s="70">
        <f t="shared" si="247"/>
        <v>0</v>
      </c>
      <c r="U45" s="70">
        <f t="shared" si="247"/>
        <v>0</v>
      </c>
      <c r="V45" s="70">
        <f t="shared" si="247"/>
        <v>0</v>
      </c>
      <c r="W45" s="70">
        <f t="shared" si="247"/>
        <v>0</v>
      </c>
      <c r="X45" s="70">
        <f t="shared" si="247"/>
        <v>0</v>
      </c>
      <c r="Y45" s="70">
        <f t="shared" si="247"/>
        <v>0</v>
      </c>
      <c r="Z45" s="70">
        <f t="shared" si="247"/>
        <v>0</v>
      </c>
      <c r="AA45" s="70">
        <f t="shared" si="247"/>
        <v>0</v>
      </c>
      <c r="AB45" s="70">
        <f t="shared" si="247"/>
        <v>0</v>
      </c>
      <c r="AC45" s="70">
        <f t="shared" si="247"/>
        <v>0</v>
      </c>
      <c r="AD45" s="70">
        <f t="shared" si="247"/>
        <v>20914.248648648649</v>
      </c>
      <c r="AE45" s="70">
        <f t="shared" si="247"/>
        <v>41247.545945945945</v>
      </c>
      <c r="AF45" s="70">
        <f t="shared" si="247"/>
        <v>60999.891891891893</v>
      </c>
      <c r="AG45" s="70">
        <f t="shared" si="247"/>
        <v>80171.286486486482</v>
      </c>
      <c r="AH45" s="70">
        <f t="shared" si="247"/>
        <v>98761.729729729719</v>
      </c>
      <c r="AI45" s="70">
        <f t="shared" si="247"/>
        <v>95856.972972972959</v>
      </c>
      <c r="AJ45" s="70">
        <f t="shared" si="247"/>
        <v>92952.216216216199</v>
      </c>
      <c r="AK45" s="70">
        <f t="shared" si="247"/>
        <v>90047.459459459438</v>
      </c>
      <c r="AL45" s="70">
        <f t="shared" si="247"/>
        <v>87142.702702702678</v>
      </c>
      <c r="AM45" s="70">
        <f t="shared" si="247"/>
        <v>84237.945945945918</v>
      </c>
      <c r="AN45" s="70">
        <f t="shared" si="247"/>
        <v>81333.189189189157</v>
      </c>
      <c r="AO45" s="70">
        <f t="shared" si="247"/>
        <v>78428.432432432397</v>
      </c>
      <c r="AP45" s="70">
        <f t="shared" si="247"/>
        <v>75523.675675675637</v>
      </c>
      <c r="AQ45" s="70">
        <f t="shared" si="247"/>
        <v>72618.918918918876</v>
      </c>
      <c r="AR45" s="70">
        <f t="shared" si="247"/>
        <v>69714.162162162116</v>
      </c>
      <c r="AS45" s="70">
        <f t="shared" si="247"/>
        <v>66809.405405405356</v>
      </c>
      <c r="AT45" s="70">
        <f t="shared" si="247"/>
        <v>63904.648648648596</v>
      </c>
      <c r="AU45" s="70">
        <f t="shared" si="247"/>
        <v>60999.891891891835</v>
      </c>
      <c r="AV45" s="70">
        <f t="shared" si="247"/>
        <v>58095.135135135075</v>
      </c>
      <c r="AW45" s="70">
        <f t="shared" si="247"/>
        <v>55190.378378378315</v>
      </c>
      <c r="AX45" s="70">
        <f t="shared" si="247"/>
        <v>52285.621621621554</v>
      </c>
      <c r="AY45" s="70">
        <f t="shared" si="247"/>
        <v>49380.864864864794</v>
      </c>
      <c r="AZ45" s="70">
        <f t="shared" si="247"/>
        <v>46476.108108108034</v>
      </c>
      <c r="BA45" s="70">
        <f t="shared" si="247"/>
        <v>43571.351351351273</v>
      </c>
      <c r="BB45" s="70">
        <f t="shared" si="247"/>
        <v>40666.594594594513</v>
      </c>
      <c r="BC45" s="70">
        <f t="shared" si="247"/>
        <v>37761.837837837753</v>
      </c>
      <c r="BD45" s="70">
        <f t="shared" si="247"/>
        <v>34857.081081080993</v>
      </c>
      <c r="BE45" s="70">
        <f t="shared" si="247"/>
        <v>31952.324324324236</v>
      </c>
      <c r="BF45" s="70">
        <f t="shared" si="247"/>
        <v>29047.567567567479</v>
      </c>
      <c r="BG45" s="70">
        <f t="shared" si="247"/>
        <v>26142.810810810723</v>
      </c>
      <c r="BH45" s="70">
        <f t="shared" si="247"/>
        <v>23238.054054053966</v>
      </c>
      <c r="BI45" s="70">
        <f t="shared" si="247"/>
        <v>20333.297297297209</v>
      </c>
      <c r="BJ45" s="70">
        <f t="shared" si="247"/>
        <v>17428.540540540453</v>
      </c>
      <c r="BK45" s="70">
        <f t="shared" si="247"/>
        <v>14523.783783783696</v>
      </c>
      <c r="BL45" s="70">
        <f t="shared" si="247"/>
        <v>11619.027027026939</v>
      </c>
      <c r="BM45" s="70">
        <f t="shared" si="247"/>
        <v>8714.2702702701827</v>
      </c>
      <c r="BN45" s="70">
        <f t="shared" si="247"/>
        <v>5809.513513513426</v>
      </c>
      <c r="BO45" s="70">
        <f t="shared" si="247"/>
        <v>2904.7567567566693</v>
      </c>
      <c r="BP45" s="70">
        <f t="shared" si="247"/>
        <v>0</v>
      </c>
      <c r="BQ45" s="70">
        <f t="shared" si="247"/>
        <v>0</v>
      </c>
      <c r="BR45" s="70">
        <f t="shared" si="247"/>
        <v>0</v>
      </c>
      <c r="BS45" s="70">
        <f t="shared" si="247"/>
        <v>0</v>
      </c>
      <c r="BT45" s="70">
        <f t="shared" si="247"/>
        <v>0</v>
      </c>
      <c r="BU45" s="70">
        <f t="shared" si="247"/>
        <v>0</v>
      </c>
      <c r="BV45" s="70">
        <f t="shared" si="247"/>
        <v>0</v>
      </c>
      <c r="BW45" s="70">
        <f t="shared" si="247"/>
        <v>0</v>
      </c>
      <c r="BX45" s="70">
        <f t="shared" si="247"/>
        <v>0</v>
      </c>
      <c r="BY45" s="70">
        <f t="shared" si="247"/>
        <v>0</v>
      </c>
      <c r="BZ45" s="70">
        <f t="shared" ref="BZ45:CP45" si="248">+BZ43-BZ44</f>
        <v>0</v>
      </c>
      <c r="CA45" s="70">
        <f t="shared" si="248"/>
        <v>0</v>
      </c>
      <c r="CB45" s="70">
        <f t="shared" si="248"/>
        <v>0</v>
      </c>
      <c r="CC45" s="70">
        <f t="shared" si="248"/>
        <v>0</v>
      </c>
      <c r="CD45" s="70">
        <f t="shared" si="248"/>
        <v>0</v>
      </c>
      <c r="CE45" s="70">
        <f t="shared" si="248"/>
        <v>0</v>
      </c>
      <c r="CF45" s="70">
        <f t="shared" si="248"/>
        <v>0</v>
      </c>
      <c r="CG45" s="70">
        <f t="shared" si="248"/>
        <v>0</v>
      </c>
      <c r="CH45" s="70">
        <f t="shared" si="248"/>
        <v>0</v>
      </c>
      <c r="CI45" s="70">
        <f t="shared" si="248"/>
        <v>0</v>
      </c>
      <c r="CJ45" s="70">
        <f t="shared" si="248"/>
        <v>0</v>
      </c>
      <c r="CK45" s="70">
        <f t="shared" si="248"/>
        <v>0</v>
      </c>
      <c r="CL45" s="70">
        <f t="shared" si="248"/>
        <v>0</v>
      </c>
      <c r="CM45" s="70">
        <f t="shared" si="248"/>
        <v>0</v>
      </c>
      <c r="CN45" s="70">
        <f t="shared" si="248"/>
        <v>0</v>
      </c>
      <c r="CO45" s="70">
        <f t="shared" si="248"/>
        <v>0</v>
      </c>
      <c r="CP45" s="70">
        <f t="shared" si="248"/>
        <v>0</v>
      </c>
    </row>
    <row r="46" spans="2:94" ht="18" x14ac:dyDescent="0.25">
      <c r="F46" s="55" t="s">
        <v>118</v>
      </c>
      <c r="G46" s="60" t="s">
        <v>119</v>
      </c>
      <c r="H46" s="57"/>
      <c r="I46" s="57"/>
      <c r="J46" s="57"/>
      <c r="K46" s="57"/>
      <c r="L46" s="57"/>
      <c r="M46" s="57"/>
      <c r="N46" s="70">
        <f t="shared" ref="N46:BY46" si="249">AVERAGE(N43,N45)</f>
        <v>0</v>
      </c>
      <c r="O46" s="70">
        <f t="shared" si="249"/>
        <v>0</v>
      </c>
      <c r="P46" s="70">
        <f t="shared" si="249"/>
        <v>0</v>
      </c>
      <c r="Q46" s="70">
        <f t="shared" si="249"/>
        <v>0</v>
      </c>
      <c r="R46" s="70">
        <f t="shared" si="249"/>
        <v>0</v>
      </c>
      <c r="S46" s="70">
        <f t="shared" si="249"/>
        <v>0</v>
      </c>
      <c r="T46" s="70">
        <f t="shared" si="249"/>
        <v>0</v>
      </c>
      <c r="U46" s="70">
        <f t="shared" si="249"/>
        <v>0</v>
      </c>
      <c r="V46" s="70">
        <f t="shared" si="249"/>
        <v>0</v>
      </c>
      <c r="W46" s="70">
        <f t="shared" si="249"/>
        <v>0</v>
      </c>
      <c r="X46" s="70">
        <f t="shared" si="249"/>
        <v>0</v>
      </c>
      <c r="Y46" s="70">
        <f t="shared" si="249"/>
        <v>0</v>
      </c>
      <c r="Z46" s="70">
        <f t="shared" si="249"/>
        <v>0</v>
      </c>
      <c r="AA46" s="70">
        <f t="shared" si="249"/>
        <v>0</v>
      </c>
      <c r="AB46" s="70">
        <f t="shared" si="249"/>
        <v>0</v>
      </c>
      <c r="AC46" s="70">
        <f t="shared" si="249"/>
        <v>0</v>
      </c>
      <c r="AD46" s="70">
        <f t="shared" si="249"/>
        <v>21204.724324324325</v>
      </c>
      <c r="AE46" s="70">
        <f t="shared" si="249"/>
        <v>41828.497297297297</v>
      </c>
      <c r="AF46" s="70">
        <f t="shared" si="249"/>
        <v>61871.318918918922</v>
      </c>
      <c r="AG46" s="70">
        <f t="shared" si="249"/>
        <v>81333.189189189186</v>
      </c>
      <c r="AH46" s="70">
        <f t="shared" si="249"/>
        <v>100214.10810810811</v>
      </c>
      <c r="AI46" s="70">
        <f t="shared" si="249"/>
        <v>97309.351351351332</v>
      </c>
      <c r="AJ46" s="70">
        <f t="shared" si="249"/>
        <v>94404.594594594586</v>
      </c>
      <c r="AK46" s="70">
        <f t="shared" si="249"/>
        <v>91499.837837837811</v>
      </c>
      <c r="AL46" s="70">
        <f t="shared" si="249"/>
        <v>88595.081081081065</v>
      </c>
      <c r="AM46" s="70">
        <f t="shared" si="249"/>
        <v>85690.324324324291</v>
      </c>
      <c r="AN46" s="70">
        <f t="shared" si="249"/>
        <v>82785.567567567545</v>
      </c>
      <c r="AO46" s="70">
        <f t="shared" si="249"/>
        <v>79880.81081081077</v>
      </c>
      <c r="AP46" s="70">
        <f t="shared" si="249"/>
        <v>76976.054054054024</v>
      </c>
      <c r="AQ46" s="70">
        <f t="shared" si="249"/>
        <v>74071.297297297249</v>
      </c>
      <c r="AR46" s="70">
        <f t="shared" si="249"/>
        <v>71166.540540540504</v>
      </c>
      <c r="AS46" s="70">
        <f t="shared" si="249"/>
        <v>68261.783783783729</v>
      </c>
      <c r="AT46" s="70">
        <f t="shared" si="249"/>
        <v>65357.027027026976</v>
      </c>
      <c r="AU46" s="70">
        <f t="shared" si="249"/>
        <v>62452.270270270215</v>
      </c>
      <c r="AV46" s="70">
        <f t="shared" si="249"/>
        <v>59547.513513513455</v>
      </c>
      <c r="AW46" s="70">
        <f t="shared" si="249"/>
        <v>56642.756756756695</v>
      </c>
      <c r="AX46" s="70">
        <f t="shared" si="249"/>
        <v>53737.999999999935</v>
      </c>
      <c r="AY46" s="70">
        <f t="shared" si="249"/>
        <v>50833.243243243174</v>
      </c>
      <c r="AZ46" s="70">
        <f t="shared" si="249"/>
        <v>47928.486486486414</v>
      </c>
      <c r="BA46" s="70">
        <f t="shared" si="249"/>
        <v>45023.729729729654</v>
      </c>
      <c r="BB46" s="70">
        <f t="shared" si="249"/>
        <v>42118.972972972893</v>
      </c>
      <c r="BC46" s="70">
        <f t="shared" si="249"/>
        <v>39214.216216216133</v>
      </c>
      <c r="BD46" s="70">
        <f t="shared" si="249"/>
        <v>36309.459459459373</v>
      </c>
      <c r="BE46" s="70">
        <f t="shared" si="249"/>
        <v>33404.702702702612</v>
      </c>
      <c r="BF46" s="70">
        <f t="shared" si="249"/>
        <v>30499.945945945859</v>
      </c>
      <c r="BG46" s="70">
        <f t="shared" si="249"/>
        <v>27595.189189189099</v>
      </c>
      <c r="BH46" s="70">
        <f t="shared" si="249"/>
        <v>24690.432432432346</v>
      </c>
      <c r="BI46" s="70">
        <f t="shared" si="249"/>
        <v>21785.675675675586</v>
      </c>
      <c r="BJ46" s="70">
        <f t="shared" si="249"/>
        <v>18880.918918918833</v>
      </c>
      <c r="BK46" s="70">
        <f t="shared" si="249"/>
        <v>15976.162162162074</v>
      </c>
      <c r="BL46" s="70">
        <f t="shared" si="249"/>
        <v>13071.405405405318</v>
      </c>
      <c r="BM46" s="70">
        <f t="shared" si="249"/>
        <v>10166.648648648561</v>
      </c>
      <c r="BN46" s="70">
        <f t="shared" si="249"/>
        <v>7261.8918918918043</v>
      </c>
      <c r="BO46" s="70">
        <f t="shared" si="249"/>
        <v>4357.1351351350477</v>
      </c>
      <c r="BP46" s="70">
        <f t="shared" si="249"/>
        <v>1452.3783783783347</v>
      </c>
      <c r="BQ46" s="70">
        <f t="shared" si="249"/>
        <v>0</v>
      </c>
      <c r="BR46" s="70">
        <f t="shared" si="249"/>
        <v>0</v>
      </c>
      <c r="BS46" s="70">
        <f t="shared" si="249"/>
        <v>0</v>
      </c>
      <c r="BT46" s="70">
        <f t="shared" si="249"/>
        <v>0</v>
      </c>
      <c r="BU46" s="70">
        <f t="shared" si="249"/>
        <v>0</v>
      </c>
      <c r="BV46" s="70">
        <f t="shared" si="249"/>
        <v>0</v>
      </c>
      <c r="BW46" s="70">
        <f t="shared" si="249"/>
        <v>0</v>
      </c>
      <c r="BX46" s="70">
        <f t="shared" si="249"/>
        <v>0</v>
      </c>
      <c r="BY46" s="70">
        <f t="shared" si="249"/>
        <v>0</v>
      </c>
      <c r="BZ46" s="70">
        <f t="shared" ref="BZ46:CP46" si="250">AVERAGE(BZ43,BZ45)</f>
        <v>0</v>
      </c>
      <c r="CA46" s="70">
        <f t="shared" si="250"/>
        <v>0</v>
      </c>
      <c r="CB46" s="70">
        <f t="shared" si="250"/>
        <v>0</v>
      </c>
      <c r="CC46" s="70">
        <f t="shared" si="250"/>
        <v>0</v>
      </c>
      <c r="CD46" s="70">
        <f t="shared" si="250"/>
        <v>0</v>
      </c>
      <c r="CE46" s="70">
        <f t="shared" si="250"/>
        <v>0</v>
      </c>
      <c r="CF46" s="70">
        <f t="shared" si="250"/>
        <v>0</v>
      </c>
      <c r="CG46" s="70">
        <f t="shared" si="250"/>
        <v>0</v>
      </c>
      <c r="CH46" s="70">
        <f t="shared" si="250"/>
        <v>0</v>
      </c>
      <c r="CI46" s="70">
        <f t="shared" si="250"/>
        <v>0</v>
      </c>
      <c r="CJ46" s="70">
        <f t="shared" si="250"/>
        <v>0</v>
      </c>
      <c r="CK46" s="70">
        <f t="shared" si="250"/>
        <v>0</v>
      </c>
      <c r="CL46" s="70">
        <f t="shared" si="250"/>
        <v>0</v>
      </c>
      <c r="CM46" s="70">
        <f t="shared" si="250"/>
        <v>0</v>
      </c>
      <c r="CN46" s="70">
        <f t="shared" si="250"/>
        <v>0</v>
      </c>
      <c r="CO46" s="70">
        <f t="shared" si="250"/>
        <v>0</v>
      </c>
      <c r="CP46" s="70">
        <f t="shared" si="250"/>
        <v>0</v>
      </c>
    </row>
    <row r="47" spans="2:94" s="61" customFormat="1" ht="18" x14ac:dyDescent="0.25">
      <c r="F47" s="62" t="s">
        <v>120</v>
      </c>
      <c r="G47" s="63">
        <v>3.1199999999999999E-2</v>
      </c>
      <c r="H47" s="64"/>
      <c r="I47" s="64"/>
      <c r="J47" s="64"/>
      <c r="K47" s="64"/>
      <c r="L47" s="64"/>
      <c r="M47" s="64"/>
      <c r="N47" s="71">
        <f t="shared" ref="N47:BY47" si="251">+N46*$G47+N44</f>
        <v>0</v>
      </c>
      <c r="O47" s="71">
        <f t="shared" si="251"/>
        <v>0</v>
      </c>
      <c r="P47" s="71">
        <f t="shared" si="251"/>
        <v>0</v>
      </c>
      <c r="Q47" s="71">
        <f t="shared" si="251"/>
        <v>0</v>
      </c>
      <c r="R47" s="71">
        <f t="shared" si="251"/>
        <v>0</v>
      </c>
      <c r="S47" s="71">
        <f t="shared" si="251"/>
        <v>0</v>
      </c>
      <c r="T47" s="71">
        <f t="shared" si="251"/>
        <v>0</v>
      </c>
      <c r="U47" s="71">
        <f t="shared" si="251"/>
        <v>0</v>
      </c>
      <c r="V47" s="71">
        <f t="shared" si="251"/>
        <v>0</v>
      </c>
      <c r="W47" s="71">
        <f t="shared" si="251"/>
        <v>0</v>
      </c>
      <c r="X47" s="71">
        <f t="shared" si="251"/>
        <v>0</v>
      </c>
      <c r="Y47" s="71">
        <f t="shared" si="251"/>
        <v>0</v>
      </c>
      <c r="Z47" s="71">
        <f t="shared" si="251"/>
        <v>0</v>
      </c>
      <c r="AA47" s="71">
        <f t="shared" si="251"/>
        <v>0</v>
      </c>
      <c r="AB47" s="71">
        <f t="shared" si="251"/>
        <v>0</v>
      </c>
      <c r="AC47" s="71">
        <f t="shared" si="251"/>
        <v>0</v>
      </c>
      <c r="AD47" s="71">
        <f t="shared" si="251"/>
        <v>1242.5387502702702</v>
      </c>
      <c r="AE47" s="71">
        <f t="shared" si="251"/>
        <v>2466.9518183783784</v>
      </c>
      <c r="AF47" s="71">
        <f t="shared" si="251"/>
        <v>3673.2392043243244</v>
      </c>
      <c r="AG47" s="71">
        <f t="shared" si="251"/>
        <v>4861.4009081081076</v>
      </c>
      <c r="AH47" s="71">
        <f t="shared" si="251"/>
        <v>6031.4369297297289</v>
      </c>
      <c r="AI47" s="71">
        <f t="shared" si="251"/>
        <v>5940.8085189189187</v>
      </c>
      <c r="AJ47" s="71">
        <f t="shared" si="251"/>
        <v>5850.1801081081076</v>
      </c>
      <c r="AK47" s="71">
        <f t="shared" si="251"/>
        <v>5759.5516972972964</v>
      </c>
      <c r="AL47" s="71">
        <f t="shared" si="251"/>
        <v>5668.9232864864862</v>
      </c>
      <c r="AM47" s="71">
        <f t="shared" si="251"/>
        <v>5578.2948756756741</v>
      </c>
      <c r="AN47" s="71">
        <f t="shared" si="251"/>
        <v>5487.6664648648639</v>
      </c>
      <c r="AO47" s="71">
        <f t="shared" si="251"/>
        <v>5397.0380540540527</v>
      </c>
      <c r="AP47" s="71">
        <f t="shared" si="251"/>
        <v>5306.4096432432416</v>
      </c>
      <c r="AQ47" s="71">
        <f t="shared" si="251"/>
        <v>5215.7812324324314</v>
      </c>
      <c r="AR47" s="71">
        <f t="shared" si="251"/>
        <v>5125.1528216216202</v>
      </c>
      <c r="AS47" s="71">
        <f t="shared" si="251"/>
        <v>5034.5244108108091</v>
      </c>
      <c r="AT47" s="71">
        <f t="shared" si="251"/>
        <v>4943.8959999999979</v>
      </c>
      <c r="AU47" s="71">
        <f t="shared" si="251"/>
        <v>4853.2675891891868</v>
      </c>
      <c r="AV47" s="71">
        <f t="shared" si="251"/>
        <v>4762.6391783783765</v>
      </c>
      <c r="AW47" s="71">
        <f t="shared" si="251"/>
        <v>4672.0107675675654</v>
      </c>
      <c r="AX47" s="71">
        <f t="shared" si="251"/>
        <v>4581.3823567567542</v>
      </c>
      <c r="AY47" s="71">
        <f t="shared" si="251"/>
        <v>4490.753945945944</v>
      </c>
      <c r="AZ47" s="71">
        <f t="shared" si="251"/>
        <v>4400.1255351351328</v>
      </c>
      <c r="BA47" s="71">
        <f t="shared" si="251"/>
        <v>4309.4971243243217</v>
      </c>
      <c r="BB47" s="71">
        <f t="shared" si="251"/>
        <v>4218.8687135135106</v>
      </c>
      <c r="BC47" s="71">
        <f t="shared" si="251"/>
        <v>4128.2403027026994</v>
      </c>
      <c r="BD47" s="71">
        <f t="shared" si="251"/>
        <v>4037.6118918918892</v>
      </c>
      <c r="BE47" s="71">
        <f t="shared" si="251"/>
        <v>3946.983481081078</v>
      </c>
      <c r="BF47" s="71">
        <f t="shared" si="251"/>
        <v>3856.3550702702673</v>
      </c>
      <c r="BG47" s="71">
        <f t="shared" si="251"/>
        <v>3765.7266594594566</v>
      </c>
      <c r="BH47" s="71">
        <f t="shared" si="251"/>
        <v>3675.0982486486459</v>
      </c>
      <c r="BI47" s="71">
        <f t="shared" si="251"/>
        <v>3584.4698378378348</v>
      </c>
      <c r="BJ47" s="71">
        <f t="shared" si="251"/>
        <v>3493.8414270270241</v>
      </c>
      <c r="BK47" s="71">
        <f t="shared" si="251"/>
        <v>3403.2130162162134</v>
      </c>
      <c r="BL47" s="71">
        <f t="shared" si="251"/>
        <v>3312.5846054054027</v>
      </c>
      <c r="BM47" s="71">
        <f t="shared" si="251"/>
        <v>3221.9561945945916</v>
      </c>
      <c r="BN47" s="71">
        <f t="shared" si="251"/>
        <v>3131.3277837837809</v>
      </c>
      <c r="BO47" s="71">
        <f t="shared" si="251"/>
        <v>3040.6993729729702</v>
      </c>
      <c r="BP47" s="71">
        <f t="shared" si="251"/>
        <v>2950.0709621620736</v>
      </c>
      <c r="BQ47" s="71">
        <f t="shared" si="251"/>
        <v>0</v>
      </c>
      <c r="BR47" s="71">
        <f t="shared" si="251"/>
        <v>0</v>
      </c>
      <c r="BS47" s="71">
        <f t="shared" si="251"/>
        <v>0</v>
      </c>
      <c r="BT47" s="71">
        <f t="shared" si="251"/>
        <v>0</v>
      </c>
      <c r="BU47" s="71">
        <f t="shared" si="251"/>
        <v>0</v>
      </c>
      <c r="BV47" s="71">
        <f t="shared" si="251"/>
        <v>0</v>
      </c>
      <c r="BW47" s="71">
        <f t="shared" si="251"/>
        <v>0</v>
      </c>
      <c r="BX47" s="71">
        <f t="shared" si="251"/>
        <v>0</v>
      </c>
      <c r="BY47" s="71">
        <f t="shared" si="251"/>
        <v>0</v>
      </c>
      <c r="BZ47" s="71">
        <f t="shared" ref="BZ47:CP47" si="252">+BZ46*$G47+BZ44</f>
        <v>0</v>
      </c>
      <c r="CA47" s="71">
        <f t="shared" si="252"/>
        <v>0</v>
      </c>
      <c r="CB47" s="71">
        <f t="shared" si="252"/>
        <v>0</v>
      </c>
      <c r="CC47" s="71">
        <f t="shared" si="252"/>
        <v>0</v>
      </c>
      <c r="CD47" s="71">
        <f t="shared" si="252"/>
        <v>0</v>
      </c>
      <c r="CE47" s="71">
        <f t="shared" si="252"/>
        <v>0</v>
      </c>
      <c r="CF47" s="71">
        <f t="shared" si="252"/>
        <v>0</v>
      </c>
      <c r="CG47" s="71">
        <f t="shared" si="252"/>
        <v>0</v>
      </c>
      <c r="CH47" s="71">
        <f t="shared" si="252"/>
        <v>0</v>
      </c>
      <c r="CI47" s="71">
        <f t="shared" si="252"/>
        <v>0</v>
      </c>
      <c r="CJ47" s="71">
        <f t="shared" si="252"/>
        <v>0</v>
      </c>
      <c r="CK47" s="71">
        <f t="shared" si="252"/>
        <v>0</v>
      </c>
      <c r="CL47" s="71">
        <f t="shared" si="252"/>
        <v>0</v>
      </c>
      <c r="CM47" s="71">
        <f t="shared" si="252"/>
        <v>0</v>
      </c>
      <c r="CN47" s="71">
        <f t="shared" si="252"/>
        <v>0</v>
      </c>
      <c r="CO47" s="71">
        <f t="shared" si="252"/>
        <v>0</v>
      </c>
      <c r="CP47" s="71">
        <f t="shared" si="252"/>
        <v>0</v>
      </c>
    </row>
  </sheetData>
  <mergeCells count="6">
    <mergeCell ref="B5:C5"/>
    <mergeCell ref="B7:B15"/>
    <mergeCell ref="I15:M15"/>
    <mergeCell ref="B29:C29"/>
    <mergeCell ref="B31:B39"/>
    <mergeCell ref="I39:M39"/>
  </mergeCells>
  <dataValidations count="2">
    <dataValidation type="list" allowBlank="1" showInputMessage="1" showErrorMessage="1" sqref="H16 H12:H13 H40 H36:H37" xr:uid="{58E976B6-B360-46A9-AC81-9CA5DCEA4AA4}">
      <formula1>"Fixed,Variable"</formula1>
    </dataValidation>
    <dataValidation type="list" allowBlank="1" showInputMessage="1" showErrorMessage="1" sqref="E16 E12:E13 E40 E36:E37" xr:uid="{9F25AC71-E723-4C33-B327-222D40F82F79}">
      <formula1>Variables</formula1>
    </dataValidation>
  </dataValidations>
  <hyperlinks>
    <hyperlink ref="G3" location="'TITLE PAGE'!A1" display="Back to title page" xr:uid="{37119E11-2971-4E32-AC51-CEFB7A25B694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52DCD-2459-4C8D-9CD7-EBC909D518B4}">
  <dimension ref="A1:CP23"/>
  <sheetViews>
    <sheetView zoomScale="60" zoomScaleNormal="60" workbookViewId="0">
      <selection activeCell="I15" sqref="I15:M15"/>
    </sheetView>
  </sheetViews>
  <sheetFormatPr defaultColWidth="9.14062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48.1406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7" width="9.140625" style="2"/>
    <col min="18" max="18" width="11.42578125" style="2" customWidth="1"/>
    <col min="19" max="20" width="9.140625" style="2"/>
    <col min="21" max="21" width="11.5703125" style="2" customWidth="1"/>
    <col min="22" max="25" width="9.140625" style="2"/>
    <col min="26" max="26" width="12.85546875" style="2" bestFit="1" customWidth="1"/>
    <col min="27" max="16384" width="9.14062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30.75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15.75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17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29.25" thickBot="1" x14ac:dyDescent="0.25">
      <c r="B7" s="155" t="s">
        <v>99</v>
      </c>
      <c r="C7" s="19" t="s">
        <v>152</v>
      </c>
      <c r="D7" s="28" t="s">
        <v>153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69"/>
      <c r="O7" s="69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79">
        <f t="shared" ref="AD7:AG7" si="0">99984/5</f>
        <v>19996.8</v>
      </c>
      <c r="AE7" s="79">
        <f t="shared" si="0"/>
        <v>19996.8</v>
      </c>
      <c r="AF7" s="79">
        <f t="shared" si="0"/>
        <v>19996.8</v>
      </c>
      <c r="AG7" s="79">
        <f t="shared" si="0"/>
        <v>19996.8</v>
      </c>
      <c r="AH7" s="79">
        <f>99984/5</f>
        <v>19996.8</v>
      </c>
      <c r="AI7" s="6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29.25" thickBot="1" x14ac:dyDescent="0.25">
      <c r="B8" s="156"/>
      <c r="C8" s="19" t="s">
        <v>152</v>
      </c>
      <c r="D8" s="28" t="s">
        <v>153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77">
        <v>5002</v>
      </c>
      <c r="AJ8" s="77">
        <v>5002</v>
      </c>
      <c r="AK8" s="77">
        <v>5002</v>
      </c>
      <c r="AL8" s="77">
        <v>5002</v>
      </c>
      <c r="AM8" s="77">
        <v>5002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29.25" thickBot="1" x14ac:dyDescent="0.25">
      <c r="B9" s="156"/>
      <c r="C9" s="19" t="s">
        <v>152</v>
      </c>
      <c r="D9" s="28" t="s">
        <v>153</v>
      </c>
      <c r="E9" s="28" t="s">
        <v>104</v>
      </c>
      <c r="F9" s="29"/>
      <c r="G9" s="29"/>
      <c r="H9" s="30" t="s">
        <v>103</v>
      </c>
      <c r="I9" s="31"/>
      <c r="J9" s="32"/>
      <c r="K9" s="32"/>
      <c r="L9" s="32"/>
      <c r="M9" s="32"/>
      <c r="N9" s="35">
        <f t="shared" ref="N9:AX9" si="1">+N23</f>
        <v>0</v>
      </c>
      <c r="O9" s="35">
        <f t="shared" si="1"/>
        <v>0</v>
      </c>
      <c r="P9" s="35">
        <f t="shared" si="1"/>
        <v>0</v>
      </c>
      <c r="Q9" s="35">
        <f t="shared" si="1"/>
        <v>0</v>
      </c>
      <c r="R9" s="35">
        <f t="shared" si="1"/>
        <v>0</v>
      </c>
      <c r="S9" s="35">
        <f t="shared" si="1"/>
        <v>0</v>
      </c>
      <c r="T9" s="35">
        <f t="shared" si="1"/>
        <v>0</v>
      </c>
      <c r="U9" s="35">
        <f t="shared" si="1"/>
        <v>0</v>
      </c>
      <c r="V9" s="35">
        <f t="shared" si="1"/>
        <v>0</v>
      </c>
      <c r="W9" s="35">
        <f t="shared" si="1"/>
        <v>0</v>
      </c>
      <c r="X9" s="35">
        <f t="shared" si="1"/>
        <v>0</v>
      </c>
      <c r="Y9" s="35">
        <f t="shared" si="1"/>
        <v>0</v>
      </c>
      <c r="Z9" s="35">
        <f t="shared" si="1"/>
        <v>0</v>
      </c>
      <c r="AA9" s="35">
        <f t="shared" si="1"/>
        <v>0</v>
      </c>
      <c r="AB9" s="35">
        <f t="shared" si="1"/>
        <v>0</v>
      </c>
      <c r="AC9" s="35">
        <f t="shared" si="1"/>
        <v>0</v>
      </c>
      <c r="AD9" s="35">
        <f t="shared" si="1"/>
        <v>1155.9231308108108</v>
      </c>
      <c r="AE9" s="35">
        <f t="shared" si="1"/>
        <v>2294.9840951351352</v>
      </c>
      <c r="AF9" s="35">
        <f t="shared" si="1"/>
        <v>3417.1828929729727</v>
      </c>
      <c r="AG9" s="35">
        <f t="shared" si="1"/>
        <v>4522.5195243243234</v>
      </c>
      <c r="AH9" s="35">
        <f t="shared" si="1"/>
        <v>5610.9939891891881</v>
      </c>
      <c r="AI9" s="35">
        <f t="shared" si="1"/>
        <v>5526.6831567567569</v>
      </c>
      <c r="AJ9" s="35">
        <f t="shared" si="1"/>
        <v>5442.3723243243239</v>
      </c>
      <c r="AK9" s="35">
        <f t="shared" si="1"/>
        <v>5358.0614918918918</v>
      </c>
      <c r="AL9" s="35">
        <f t="shared" si="1"/>
        <v>5273.7506594594597</v>
      </c>
      <c r="AM9" s="35">
        <f t="shared" si="1"/>
        <v>5189.4398270270267</v>
      </c>
      <c r="AN9" s="35">
        <f t="shared" si="1"/>
        <v>5105.1289945945946</v>
      </c>
      <c r="AO9" s="35">
        <f t="shared" si="1"/>
        <v>5020.8181621621625</v>
      </c>
      <c r="AP9" s="35">
        <f t="shared" si="1"/>
        <v>4936.5073297297304</v>
      </c>
      <c r="AQ9" s="35">
        <f t="shared" si="1"/>
        <v>4852.1964972972983</v>
      </c>
      <c r="AR9" s="35">
        <f t="shared" si="1"/>
        <v>4767.8856648648652</v>
      </c>
      <c r="AS9" s="35">
        <f t="shared" si="1"/>
        <v>4683.5748324324331</v>
      </c>
      <c r="AT9" s="35">
        <f t="shared" si="1"/>
        <v>4599.264000000001</v>
      </c>
      <c r="AU9" s="35">
        <f t="shared" si="1"/>
        <v>4514.9531675675689</v>
      </c>
      <c r="AV9" s="35">
        <f t="shared" si="1"/>
        <v>4430.6423351351368</v>
      </c>
      <c r="AW9" s="35">
        <f t="shared" si="1"/>
        <v>4346.3315027027038</v>
      </c>
      <c r="AX9" s="35">
        <f t="shared" si="1"/>
        <v>4262.0206702702717</v>
      </c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</row>
    <row r="10" spans="1:94" ht="29.25" thickBot="1" x14ac:dyDescent="0.3">
      <c r="B10" s="156"/>
      <c r="C10" s="19" t="s">
        <v>152</v>
      </c>
      <c r="D10" s="28" t="s">
        <v>153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 t="shared" ref="O10:AR10" si="2">N10</f>
        <v>3.5000000000000003E-2</v>
      </c>
      <c r="P10" s="38">
        <f t="shared" si="2"/>
        <v>3.5000000000000003E-2</v>
      </c>
      <c r="Q10" s="38">
        <f t="shared" si="2"/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>+AT10</f>
        <v>0.03</v>
      </c>
      <c r="AV10" s="38">
        <f>+AU10</f>
        <v>0.03</v>
      </c>
      <c r="AW10" s="38">
        <f>+AV10</f>
        <v>0.03</v>
      </c>
      <c r="AX10" s="38">
        <f>+AW10</f>
        <v>0.03</v>
      </c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29.25" thickBot="1" x14ac:dyDescent="0.25">
      <c r="B11" s="156"/>
      <c r="C11" s="19" t="s">
        <v>152</v>
      </c>
      <c r="D11" s="28" t="s">
        <v>153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 t="shared" ref="O11:AX11" si="3">1/(1+O10)*N11</f>
        <v>0.93351070036640305</v>
      </c>
      <c r="P11" s="39">
        <f t="shared" si="3"/>
        <v>0.90194270566802237</v>
      </c>
      <c r="Q11" s="39">
        <f t="shared" si="3"/>
        <v>0.87144222769857238</v>
      </c>
      <c r="R11" s="39">
        <f t="shared" si="3"/>
        <v>0.84197316685852408</v>
      </c>
      <c r="S11" s="39">
        <f t="shared" si="3"/>
        <v>0.81350064430775282</v>
      </c>
      <c r="T11" s="39">
        <f t="shared" si="3"/>
        <v>0.78599096068381924</v>
      </c>
      <c r="U11" s="39">
        <f t="shared" si="3"/>
        <v>0.75941155621625056</v>
      </c>
      <c r="V11" s="39">
        <f t="shared" si="3"/>
        <v>0.73373097218961414</v>
      </c>
      <c r="W11" s="39">
        <f t="shared" si="3"/>
        <v>0.70891881370977217</v>
      </c>
      <c r="X11" s="39">
        <f t="shared" si="3"/>
        <v>0.68494571372924851</v>
      </c>
      <c r="Y11" s="39">
        <f t="shared" si="3"/>
        <v>0.66178329828912907</v>
      </c>
      <c r="Z11" s="39">
        <f t="shared" si="3"/>
        <v>0.63940415293635666</v>
      </c>
      <c r="AA11" s="39">
        <f t="shared" si="3"/>
        <v>0.61778179027667313</v>
      </c>
      <c r="AB11" s="39">
        <f t="shared" si="3"/>
        <v>0.59689061862480497</v>
      </c>
      <c r="AC11" s="39">
        <f t="shared" si="3"/>
        <v>0.57670591171478747</v>
      </c>
      <c r="AD11" s="39">
        <f t="shared" si="3"/>
        <v>0.55720377943457733</v>
      </c>
      <c r="AE11" s="39">
        <f t="shared" si="3"/>
        <v>0.53836113955031628</v>
      </c>
      <c r="AF11" s="39">
        <f t="shared" si="3"/>
        <v>0.520155690386779</v>
      </c>
      <c r="AG11" s="39">
        <f t="shared" si="3"/>
        <v>0.50256588443167061</v>
      </c>
      <c r="AH11" s="39">
        <f t="shared" si="3"/>
        <v>0.48557090283253201</v>
      </c>
      <c r="AI11" s="39">
        <f t="shared" si="3"/>
        <v>0.46915063075606961</v>
      </c>
      <c r="AJ11" s="39">
        <f t="shared" si="3"/>
        <v>0.45328563358074364</v>
      </c>
      <c r="AK11" s="39">
        <f t="shared" si="3"/>
        <v>0.43795713389443836</v>
      </c>
      <c r="AL11" s="39">
        <f t="shared" si="3"/>
        <v>0.42314698926998878</v>
      </c>
      <c r="AM11" s="39">
        <f t="shared" si="3"/>
        <v>0.40883767079225974</v>
      </c>
      <c r="AN11" s="39">
        <f t="shared" si="3"/>
        <v>0.39501224231136212</v>
      </c>
      <c r="AO11" s="39">
        <f t="shared" si="3"/>
        <v>0.38165434039745133</v>
      </c>
      <c r="AP11" s="39">
        <f t="shared" si="3"/>
        <v>0.36874815497338298</v>
      </c>
      <c r="AQ11" s="39">
        <f t="shared" si="3"/>
        <v>0.35627841060230242</v>
      </c>
      <c r="AR11" s="39">
        <f t="shared" si="3"/>
        <v>0.34423034840802169</v>
      </c>
      <c r="AS11" s="39">
        <f t="shared" si="3"/>
        <v>0.33420422175536085</v>
      </c>
      <c r="AT11" s="39">
        <f t="shared" si="3"/>
        <v>0.32447011820908822</v>
      </c>
      <c r="AU11" s="39">
        <f t="shared" si="3"/>
        <v>0.31501953224183321</v>
      </c>
      <c r="AV11" s="39">
        <f t="shared" si="3"/>
        <v>0.30584420606003226</v>
      </c>
      <c r="AW11" s="39">
        <f t="shared" si="3"/>
        <v>0.29693612238838085</v>
      </c>
      <c r="AX11" s="39">
        <f t="shared" si="3"/>
        <v>0.28828749746444743</v>
      </c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29.25" thickBot="1" x14ac:dyDescent="0.25">
      <c r="B12" s="156"/>
      <c r="C12" s="19" t="s">
        <v>152</v>
      </c>
      <c r="D12" s="28" t="s">
        <v>153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33"/>
      <c r="O12" s="33"/>
      <c r="P12" s="33"/>
      <c r="Q12" s="33"/>
      <c r="R12" s="33"/>
      <c r="S12" s="68"/>
      <c r="T12" s="68"/>
      <c r="U12" s="68"/>
      <c r="V12" s="68"/>
      <c r="W12" s="68"/>
      <c r="X12" s="68"/>
      <c r="Y12" s="68"/>
      <c r="Z12" s="33"/>
      <c r="AA12" s="33"/>
      <c r="AB12" s="33"/>
      <c r="AC12" s="33"/>
      <c r="AD12" s="78">
        <f>6983/5</f>
        <v>1396.6</v>
      </c>
      <c r="AE12" s="78">
        <f>6983/5</f>
        <v>1396.6</v>
      </c>
      <c r="AF12" s="78">
        <f>6983/5</f>
        <v>1396.6</v>
      </c>
      <c r="AG12" s="78">
        <f>6983/5</f>
        <v>1396.6</v>
      </c>
      <c r="AH12" s="78">
        <f>6983/5</f>
        <v>1396.6</v>
      </c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29.25" thickBot="1" x14ac:dyDescent="0.25">
      <c r="B13" s="156"/>
      <c r="C13" s="19" t="s">
        <v>152</v>
      </c>
      <c r="D13" s="28" t="s">
        <v>153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33"/>
      <c r="O13" s="33"/>
      <c r="P13" s="33"/>
      <c r="Q13" s="33"/>
      <c r="R13" s="33"/>
      <c r="S13" s="68"/>
      <c r="T13" s="68"/>
      <c r="U13" s="68"/>
      <c r="V13" s="68"/>
      <c r="W13" s="68"/>
      <c r="X13" s="68"/>
      <c r="Y13" s="68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19" t="s">
        <v>152</v>
      </c>
      <c r="D14" s="28" t="s">
        <v>153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BY14" si="4">IF((N8+N9)*N11&lt;&gt;0,(N8+N9)*N11,"")</f>
        <v/>
      </c>
      <c r="O14" s="47" t="str">
        <f t="shared" si="4"/>
        <v/>
      </c>
      <c r="P14" s="47" t="str">
        <f t="shared" si="4"/>
        <v/>
      </c>
      <c r="Q14" s="47" t="str">
        <f t="shared" si="4"/>
        <v/>
      </c>
      <c r="R14" s="47" t="str">
        <f t="shared" si="4"/>
        <v/>
      </c>
      <c r="S14" s="47" t="str">
        <f t="shared" si="4"/>
        <v/>
      </c>
      <c r="T14" s="47" t="str">
        <f t="shared" si="4"/>
        <v/>
      </c>
      <c r="U14" s="47" t="str">
        <f t="shared" si="4"/>
        <v/>
      </c>
      <c r="V14" s="47" t="str">
        <f t="shared" si="4"/>
        <v/>
      </c>
      <c r="W14" s="47" t="str">
        <f t="shared" si="4"/>
        <v/>
      </c>
      <c r="X14" s="47" t="str">
        <f t="shared" si="4"/>
        <v/>
      </c>
      <c r="Y14" s="47" t="str">
        <f t="shared" si="4"/>
        <v/>
      </c>
      <c r="Z14" s="47" t="str">
        <f t="shared" si="4"/>
        <v/>
      </c>
      <c r="AA14" s="47" t="str">
        <f t="shared" si="4"/>
        <v/>
      </c>
      <c r="AB14" s="47" t="str">
        <f t="shared" si="4"/>
        <v/>
      </c>
      <c r="AC14" s="47" t="str">
        <f t="shared" si="4"/>
        <v/>
      </c>
      <c r="AD14" s="47">
        <f t="shared" si="4"/>
        <v>644.08473722363306</v>
      </c>
      <c r="AE14" s="47">
        <f t="shared" si="4"/>
        <v>1235.5302527068029</v>
      </c>
      <c r="AF14" s="47">
        <f t="shared" si="4"/>
        <v>1777.4671268722473</v>
      </c>
      <c r="AG14" s="47">
        <f t="shared" si="4"/>
        <v>2272.8640246015516</v>
      </c>
      <c r="AH14" s="47">
        <f t="shared" si="4"/>
        <v>2724.5354171185045</v>
      </c>
      <c r="AI14" s="47">
        <f t="shared" si="4"/>
        <v>4939.538344023239</v>
      </c>
      <c r="AJ14" s="47">
        <f t="shared" si="4"/>
        <v>4734.2839263845353</v>
      </c>
      <c r="AK14" s="47">
        <f t="shared" si="4"/>
        <v>4537.2628379591115</v>
      </c>
      <c r="AL14" s="47">
        <f t="shared" si="4"/>
        <v>4348.1529540393722</v>
      </c>
      <c r="AM14" s="47">
        <f t="shared" si="4"/>
        <v>4166.6445209011999</v>
      </c>
      <c r="AN14" s="47">
        <f t="shared" si="4"/>
        <v>2016.5884514435604</v>
      </c>
      <c r="AO14" s="47">
        <f t="shared" si="4"/>
        <v>1916.2170439355439</v>
      </c>
      <c r="AP14" s="47">
        <f t="shared" si="4"/>
        <v>1820.3279698504195</v>
      </c>
      <c r="AQ14" s="47">
        <f t="shared" si="4"/>
        <v>1728.7328559871405</v>
      </c>
      <c r="AR14" s="47">
        <f t="shared" si="4"/>
        <v>1641.2509435860447</v>
      </c>
      <c r="AS14" s="47">
        <f t="shared" si="4"/>
        <v>1565.2704819060759</v>
      </c>
      <c r="AT14" s="47">
        <f t="shared" si="4"/>
        <v>1492.3237337548042</v>
      </c>
      <c r="AU14" s="47">
        <f t="shared" si="4"/>
        <v>1422.2984349409187</v>
      </c>
      <c r="AV14" s="47">
        <f t="shared" si="4"/>
        <v>1355.0862873253734</v>
      </c>
      <c r="AW14" s="47">
        <f t="shared" si="4"/>
        <v>1290.5828230270054</v>
      </c>
      <c r="AX14" s="47">
        <f t="shared" si="4"/>
        <v>1228.6872731739634</v>
      </c>
      <c r="AY14" s="47" t="str">
        <f t="shared" si="4"/>
        <v/>
      </c>
      <c r="AZ14" s="47" t="str">
        <f t="shared" si="4"/>
        <v/>
      </c>
      <c r="BA14" s="47" t="str">
        <f t="shared" si="4"/>
        <v/>
      </c>
      <c r="BB14" s="47" t="str">
        <f t="shared" si="4"/>
        <v/>
      </c>
      <c r="BC14" s="47" t="str">
        <f t="shared" si="4"/>
        <v/>
      </c>
      <c r="BD14" s="47" t="str">
        <f t="shared" si="4"/>
        <v/>
      </c>
      <c r="BE14" s="47" t="str">
        <f t="shared" si="4"/>
        <v/>
      </c>
      <c r="BF14" s="47" t="str">
        <f t="shared" si="4"/>
        <v/>
      </c>
      <c r="BG14" s="47" t="str">
        <f t="shared" si="4"/>
        <v/>
      </c>
      <c r="BH14" s="47" t="str">
        <f t="shared" si="4"/>
        <v/>
      </c>
      <c r="BI14" s="47" t="str">
        <f t="shared" si="4"/>
        <v/>
      </c>
      <c r="BJ14" s="47" t="str">
        <f t="shared" si="4"/>
        <v/>
      </c>
      <c r="BK14" s="47" t="str">
        <f t="shared" si="4"/>
        <v/>
      </c>
      <c r="BL14" s="47" t="str">
        <f t="shared" si="4"/>
        <v/>
      </c>
      <c r="BM14" s="47" t="str">
        <f t="shared" si="4"/>
        <v/>
      </c>
      <c r="BN14" s="47" t="str">
        <f t="shared" si="4"/>
        <v/>
      </c>
      <c r="BO14" s="47" t="str">
        <f t="shared" si="4"/>
        <v/>
      </c>
      <c r="BP14" s="47" t="str">
        <f t="shared" si="4"/>
        <v/>
      </c>
      <c r="BQ14" s="47" t="str">
        <f t="shared" si="4"/>
        <v/>
      </c>
      <c r="BR14" s="47" t="str">
        <f t="shared" si="4"/>
        <v/>
      </c>
      <c r="BS14" s="47" t="str">
        <f t="shared" si="4"/>
        <v/>
      </c>
      <c r="BT14" s="47" t="str">
        <f t="shared" si="4"/>
        <v/>
      </c>
      <c r="BU14" s="47" t="str">
        <f t="shared" si="4"/>
        <v/>
      </c>
      <c r="BV14" s="47" t="str">
        <f t="shared" si="4"/>
        <v/>
      </c>
      <c r="BW14" s="47" t="str">
        <f t="shared" si="4"/>
        <v/>
      </c>
      <c r="BX14" s="47" t="str">
        <f t="shared" si="4"/>
        <v/>
      </c>
      <c r="BY14" s="47" t="str">
        <f t="shared" si="4"/>
        <v/>
      </c>
      <c r="BZ14" s="47" t="str">
        <f t="shared" ref="BZ14:CP14" si="5">IF((BZ8+BZ9)*BZ11&lt;&gt;0,(BZ8+BZ9)*BZ11,"")</f>
        <v/>
      </c>
      <c r="CA14" s="47" t="str">
        <f t="shared" si="5"/>
        <v/>
      </c>
      <c r="CB14" s="47" t="str">
        <f t="shared" si="5"/>
        <v/>
      </c>
      <c r="CC14" s="47" t="str">
        <f t="shared" si="5"/>
        <v/>
      </c>
      <c r="CD14" s="47" t="str">
        <f t="shared" si="5"/>
        <v/>
      </c>
      <c r="CE14" s="47" t="str">
        <f t="shared" si="5"/>
        <v/>
      </c>
      <c r="CF14" s="47" t="str">
        <f t="shared" si="5"/>
        <v/>
      </c>
      <c r="CG14" s="47" t="str">
        <f t="shared" si="5"/>
        <v/>
      </c>
      <c r="CH14" s="47" t="str">
        <f t="shared" si="5"/>
        <v/>
      </c>
      <c r="CI14" s="47" t="str">
        <f t="shared" si="5"/>
        <v/>
      </c>
      <c r="CJ14" s="47" t="str">
        <f t="shared" si="5"/>
        <v/>
      </c>
      <c r="CK14" s="47" t="str">
        <f t="shared" si="5"/>
        <v/>
      </c>
      <c r="CL14" s="47" t="str">
        <f t="shared" si="5"/>
        <v/>
      </c>
      <c r="CM14" s="47" t="str">
        <f t="shared" si="5"/>
        <v/>
      </c>
      <c r="CN14" s="47" t="str">
        <f t="shared" si="5"/>
        <v/>
      </c>
      <c r="CO14" s="47" t="str">
        <f t="shared" si="5"/>
        <v/>
      </c>
      <c r="CP14" s="48" t="str">
        <f t="shared" si="5"/>
        <v/>
      </c>
    </row>
    <row r="15" spans="1:94" s="42" customFormat="1" ht="15" customHeight="1" thickBot="1" x14ac:dyDescent="0.25">
      <c r="B15" s="157"/>
      <c r="C15" s="19" t="s">
        <v>152</v>
      </c>
      <c r="D15" s="28" t="s">
        <v>153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48857.730440761035</v>
      </c>
      <c r="J15" s="159"/>
      <c r="K15" s="159"/>
      <c r="L15" s="159"/>
      <c r="M15" s="160"/>
    </row>
    <row r="16" spans="1:94" s="42" customFormat="1" ht="15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6:94" ht="15" thickBot="1" x14ac:dyDescent="0.25"/>
    <row r="18" spans="6:94" ht="30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6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BZ19" si="6">+O7+N21</f>
        <v>0</v>
      </c>
      <c r="P19" s="58">
        <f t="shared" si="6"/>
        <v>0</v>
      </c>
      <c r="Q19" s="58">
        <f t="shared" si="6"/>
        <v>0</v>
      </c>
      <c r="R19" s="58">
        <f t="shared" si="6"/>
        <v>0</v>
      </c>
      <c r="S19" s="58">
        <f t="shared" si="6"/>
        <v>0</v>
      </c>
      <c r="T19" s="58">
        <f t="shared" si="6"/>
        <v>0</v>
      </c>
      <c r="U19" s="58">
        <f t="shared" si="6"/>
        <v>0</v>
      </c>
      <c r="V19" s="58">
        <f t="shared" si="6"/>
        <v>0</v>
      </c>
      <c r="W19" s="58">
        <f t="shared" si="6"/>
        <v>0</v>
      </c>
      <c r="X19" s="58">
        <f t="shared" si="6"/>
        <v>0</v>
      </c>
      <c r="Y19" s="58">
        <f t="shared" si="6"/>
        <v>0</v>
      </c>
      <c r="Z19" s="58">
        <f t="shared" si="6"/>
        <v>0</v>
      </c>
      <c r="AA19" s="58">
        <f t="shared" si="6"/>
        <v>0</v>
      </c>
      <c r="AB19" s="58">
        <f t="shared" si="6"/>
        <v>0</v>
      </c>
      <c r="AC19" s="58">
        <f t="shared" si="6"/>
        <v>0</v>
      </c>
      <c r="AD19" s="58">
        <f t="shared" si="6"/>
        <v>19996.8</v>
      </c>
      <c r="AE19" s="58">
        <f t="shared" si="6"/>
        <v>39453.145945945944</v>
      </c>
      <c r="AF19" s="58">
        <f t="shared" si="6"/>
        <v>58369.037837837837</v>
      </c>
      <c r="AG19" s="58">
        <f t="shared" si="6"/>
        <v>76744.475675675669</v>
      </c>
      <c r="AH19" s="58">
        <f t="shared" si="6"/>
        <v>94579.459459459453</v>
      </c>
      <c r="AI19" s="58">
        <f t="shared" si="6"/>
        <v>91877.189189189186</v>
      </c>
      <c r="AJ19" s="58">
        <f t="shared" si="6"/>
        <v>89174.91891891892</v>
      </c>
      <c r="AK19" s="58">
        <f t="shared" si="6"/>
        <v>86472.648648648654</v>
      </c>
      <c r="AL19" s="58">
        <f t="shared" si="6"/>
        <v>83770.378378378387</v>
      </c>
      <c r="AM19" s="58">
        <f t="shared" si="6"/>
        <v>81068.108108108121</v>
      </c>
      <c r="AN19" s="58">
        <f t="shared" si="6"/>
        <v>78365.837837837855</v>
      </c>
      <c r="AO19" s="58">
        <f t="shared" si="6"/>
        <v>75663.567567567588</v>
      </c>
      <c r="AP19" s="58">
        <f t="shared" si="6"/>
        <v>72961.297297297322</v>
      </c>
      <c r="AQ19" s="58">
        <f t="shared" si="6"/>
        <v>70259.027027027056</v>
      </c>
      <c r="AR19" s="58">
        <f t="shared" si="6"/>
        <v>67556.756756756789</v>
      </c>
      <c r="AS19" s="58">
        <f t="shared" si="6"/>
        <v>64854.486486486523</v>
      </c>
      <c r="AT19" s="58">
        <f t="shared" si="6"/>
        <v>62152.216216216257</v>
      </c>
      <c r="AU19" s="58">
        <f t="shared" si="6"/>
        <v>59449.94594594599</v>
      </c>
      <c r="AV19" s="58">
        <f t="shared" si="6"/>
        <v>56747.675675675724</v>
      </c>
      <c r="AW19" s="58">
        <f t="shared" si="6"/>
        <v>54045.405405405458</v>
      </c>
      <c r="AX19" s="58">
        <f t="shared" si="6"/>
        <v>51343.135135135191</v>
      </c>
      <c r="AY19" s="58">
        <f t="shared" si="6"/>
        <v>48640.864864864925</v>
      </c>
      <c r="AZ19" s="58">
        <f t="shared" si="6"/>
        <v>45938.594594594659</v>
      </c>
      <c r="BA19" s="58">
        <f t="shared" si="6"/>
        <v>43236.324324324392</v>
      </c>
      <c r="BB19" s="58">
        <f t="shared" si="6"/>
        <v>40534.054054054126</v>
      </c>
      <c r="BC19" s="58">
        <f t="shared" si="6"/>
        <v>37831.78378378386</v>
      </c>
      <c r="BD19" s="58">
        <f t="shared" si="6"/>
        <v>35129.513513513593</v>
      </c>
      <c r="BE19" s="58">
        <f t="shared" si="6"/>
        <v>32427.243243243323</v>
      </c>
      <c r="BF19" s="58">
        <f t="shared" si="6"/>
        <v>29724.972972973053</v>
      </c>
      <c r="BG19" s="58">
        <f t="shared" si="6"/>
        <v>27022.702702702783</v>
      </c>
      <c r="BH19" s="58">
        <f t="shared" si="6"/>
        <v>24320.432432432513</v>
      </c>
      <c r="BI19" s="58">
        <f t="shared" si="6"/>
        <v>21618.162162162243</v>
      </c>
      <c r="BJ19" s="58">
        <f t="shared" si="6"/>
        <v>18915.891891891974</v>
      </c>
      <c r="BK19" s="58">
        <f t="shared" si="6"/>
        <v>16213.621621621704</v>
      </c>
      <c r="BL19" s="58">
        <f t="shared" si="6"/>
        <v>13511.351351351434</v>
      </c>
      <c r="BM19" s="58">
        <f t="shared" si="6"/>
        <v>10809.081081081164</v>
      </c>
      <c r="BN19" s="58">
        <f t="shared" si="6"/>
        <v>8106.8108108108936</v>
      </c>
      <c r="BO19" s="58">
        <f t="shared" si="6"/>
        <v>5404.5405405406236</v>
      </c>
      <c r="BP19" s="58">
        <f t="shared" si="6"/>
        <v>2702.2702702703536</v>
      </c>
      <c r="BQ19" s="58">
        <f t="shared" si="6"/>
        <v>8.3673512563109398E-11</v>
      </c>
      <c r="BR19" s="58">
        <f t="shared" si="6"/>
        <v>0</v>
      </c>
      <c r="BS19" s="58">
        <f t="shared" si="6"/>
        <v>0</v>
      </c>
      <c r="BT19" s="58">
        <f t="shared" si="6"/>
        <v>0</v>
      </c>
      <c r="BU19" s="58">
        <f t="shared" si="6"/>
        <v>0</v>
      </c>
      <c r="BV19" s="58">
        <f t="shared" si="6"/>
        <v>0</v>
      </c>
      <c r="BW19" s="58">
        <f t="shared" si="6"/>
        <v>0</v>
      </c>
      <c r="BX19" s="58">
        <f t="shared" si="6"/>
        <v>0</v>
      </c>
      <c r="BY19" s="58">
        <f t="shared" si="6"/>
        <v>0</v>
      </c>
      <c r="BZ19" s="58">
        <f t="shared" si="6"/>
        <v>0</v>
      </c>
      <c r="CA19" s="58">
        <f t="shared" ref="CA19:CP19" si="7">+CA7+BZ21</f>
        <v>0</v>
      </c>
      <c r="CB19" s="58">
        <f t="shared" si="7"/>
        <v>0</v>
      </c>
      <c r="CC19" s="58">
        <f t="shared" si="7"/>
        <v>0</v>
      </c>
      <c r="CD19" s="58">
        <f t="shared" si="7"/>
        <v>0</v>
      </c>
      <c r="CE19" s="58">
        <f t="shared" si="7"/>
        <v>0</v>
      </c>
      <c r="CF19" s="58">
        <f t="shared" si="7"/>
        <v>0</v>
      </c>
      <c r="CG19" s="58">
        <f t="shared" si="7"/>
        <v>0</v>
      </c>
      <c r="CH19" s="58">
        <f t="shared" si="7"/>
        <v>0</v>
      </c>
      <c r="CI19" s="58">
        <f t="shared" si="7"/>
        <v>0</v>
      </c>
      <c r="CJ19" s="58">
        <f t="shared" si="7"/>
        <v>0</v>
      </c>
      <c r="CK19" s="58">
        <f t="shared" si="7"/>
        <v>0</v>
      </c>
      <c r="CL19" s="58">
        <f t="shared" si="7"/>
        <v>0</v>
      </c>
      <c r="CM19" s="58">
        <f t="shared" si="7"/>
        <v>0</v>
      </c>
      <c r="CN19" s="58">
        <f t="shared" si="7"/>
        <v>0</v>
      </c>
      <c r="CO19" s="58">
        <f t="shared" si="7"/>
        <v>0</v>
      </c>
      <c r="CP19" s="58">
        <f t="shared" si="7"/>
        <v>0</v>
      </c>
    </row>
    <row r="20" spans="6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70">
        <f>IF(N19=0,0,+N7/$G20)</f>
        <v>0</v>
      </c>
      <c r="O20" s="70">
        <f t="shared" ref="O20:BZ20" si="8">MIN(IF(O19=0,0,+O7/$G20)+N20,O19)</f>
        <v>0</v>
      </c>
      <c r="P20" s="70">
        <f t="shared" si="8"/>
        <v>0</v>
      </c>
      <c r="Q20" s="70">
        <f t="shared" si="8"/>
        <v>0</v>
      </c>
      <c r="R20" s="70">
        <f t="shared" si="8"/>
        <v>0</v>
      </c>
      <c r="S20" s="70">
        <f t="shared" si="8"/>
        <v>0</v>
      </c>
      <c r="T20" s="70">
        <f t="shared" si="8"/>
        <v>0</v>
      </c>
      <c r="U20" s="70">
        <f t="shared" si="8"/>
        <v>0</v>
      </c>
      <c r="V20" s="70">
        <f t="shared" si="8"/>
        <v>0</v>
      </c>
      <c r="W20" s="70">
        <f t="shared" si="8"/>
        <v>0</v>
      </c>
      <c r="X20" s="70">
        <f t="shared" si="8"/>
        <v>0</v>
      </c>
      <c r="Y20" s="70">
        <f t="shared" si="8"/>
        <v>0</v>
      </c>
      <c r="Z20" s="70">
        <f t="shared" si="8"/>
        <v>0</v>
      </c>
      <c r="AA20" s="70">
        <f t="shared" si="8"/>
        <v>0</v>
      </c>
      <c r="AB20" s="70">
        <f t="shared" si="8"/>
        <v>0</v>
      </c>
      <c r="AC20" s="70">
        <f t="shared" si="8"/>
        <v>0</v>
      </c>
      <c r="AD20" s="70">
        <f t="shared" si="8"/>
        <v>540.45405405405404</v>
      </c>
      <c r="AE20" s="70">
        <f t="shared" si="8"/>
        <v>1080.9081081081081</v>
      </c>
      <c r="AF20" s="70">
        <f t="shared" si="8"/>
        <v>1621.3621621621621</v>
      </c>
      <c r="AG20" s="70">
        <f t="shared" si="8"/>
        <v>2161.8162162162162</v>
      </c>
      <c r="AH20" s="70">
        <f t="shared" si="8"/>
        <v>2702.27027027027</v>
      </c>
      <c r="AI20" s="70">
        <f t="shared" si="8"/>
        <v>2702.27027027027</v>
      </c>
      <c r="AJ20" s="70">
        <f t="shared" si="8"/>
        <v>2702.27027027027</v>
      </c>
      <c r="AK20" s="70">
        <f t="shared" si="8"/>
        <v>2702.27027027027</v>
      </c>
      <c r="AL20" s="70">
        <f t="shared" si="8"/>
        <v>2702.27027027027</v>
      </c>
      <c r="AM20" s="70">
        <f t="shared" si="8"/>
        <v>2702.27027027027</v>
      </c>
      <c r="AN20" s="70">
        <f t="shared" si="8"/>
        <v>2702.27027027027</v>
      </c>
      <c r="AO20" s="70">
        <f t="shared" si="8"/>
        <v>2702.27027027027</v>
      </c>
      <c r="AP20" s="70">
        <f t="shared" si="8"/>
        <v>2702.27027027027</v>
      </c>
      <c r="AQ20" s="70">
        <f t="shared" si="8"/>
        <v>2702.27027027027</v>
      </c>
      <c r="AR20" s="70">
        <f t="shared" si="8"/>
        <v>2702.27027027027</v>
      </c>
      <c r="AS20" s="70">
        <f t="shared" si="8"/>
        <v>2702.27027027027</v>
      </c>
      <c r="AT20" s="70">
        <f t="shared" si="8"/>
        <v>2702.27027027027</v>
      </c>
      <c r="AU20" s="70">
        <f t="shared" si="8"/>
        <v>2702.27027027027</v>
      </c>
      <c r="AV20" s="70">
        <f t="shared" si="8"/>
        <v>2702.27027027027</v>
      </c>
      <c r="AW20" s="70">
        <f t="shared" si="8"/>
        <v>2702.27027027027</v>
      </c>
      <c r="AX20" s="70">
        <f t="shared" si="8"/>
        <v>2702.27027027027</v>
      </c>
      <c r="AY20" s="70">
        <f t="shared" si="8"/>
        <v>2702.27027027027</v>
      </c>
      <c r="AZ20" s="70">
        <f t="shared" si="8"/>
        <v>2702.27027027027</v>
      </c>
      <c r="BA20" s="70">
        <f t="shared" si="8"/>
        <v>2702.27027027027</v>
      </c>
      <c r="BB20" s="70">
        <f t="shared" si="8"/>
        <v>2702.27027027027</v>
      </c>
      <c r="BC20" s="70">
        <f t="shared" si="8"/>
        <v>2702.27027027027</v>
      </c>
      <c r="BD20" s="70">
        <f t="shared" si="8"/>
        <v>2702.27027027027</v>
      </c>
      <c r="BE20" s="70">
        <f t="shared" si="8"/>
        <v>2702.27027027027</v>
      </c>
      <c r="BF20" s="70">
        <f t="shared" si="8"/>
        <v>2702.27027027027</v>
      </c>
      <c r="BG20" s="70">
        <f t="shared" si="8"/>
        <v>2702.27027027027</v>
      </c>
      <c r="BH20" s="70">
        <f t="shared" si="8"/>
        <v>2702.27027027027</v>
      </c>
      <c r="BI20" s="70">
        <f t="shared" si="8"/>
        <v>2702.27027027027</v>
      </c>
      <c r="BJ20" s="70">
        <f t="shared" si="8"/>
        <v>2702.27027027027</v>
      </c>
      <c r="BK20" s="70">
        <f t="shared" si="8"/>
        <v>2702.27027027027</v>
      </c>
      <c r="BL20" s="70">
        <f t="shared" si="8"/>
        <v>2702.27027027027</v>
      </c>
      <c r="BM20" s="70">
        <f t="shared" si="8"/>
        <v>2702.27027027027</v>
      </c>
      <c r="BN20" s="70">
        <f t="shared" si="8"/>
        <v>2702.27027027027</v>
      </c>
      <c r="BO20" s="70">
        <f t="shared" si="8"/>
        <v>2702.27027027027</v>
      </c>
      <c r="BP20" s="70">
        <f t="shared" si="8"/>
        <v>2702.27027027027</v>
      </c>
      <c r="BQ20" s="70">
        <f t="shared" si="8"/>
        <v>8.3673512563109398E-11</v>
      </c>
      <c r="BR20" s="70">
        <f t="shared" si="8"/>
        <v>0</v>
      </c>
      <c r="BS20" s="70">
        <f t="shared" si="8"/>
        <v>0</v>
      </c>
      <c r="BT20" s="70">
        <f t="shared" si="8"/>
        <v>0</v>
      </c>
      <c r="BU20" s="70">
        <f t="shared" si="8"/>
        <v>0</v>
      </c>
      <c r="BV20" s="70">
        <f t="shared" si="8"/>
        <v>0</v>
      </c>
      <c r="BW20" s="70">
        <f t="shared" si="8"/>
        <v>0</v>
      </c>
      <c r="BX20" s="70">
        <f t="shared" si="8"/>
        <v>0</v>
      </c>
      <c r="BY20" s="70">
        <f t="shared" si="8"/>
        <v>0</v>
      </c>
      <c r="BZ20" s="70">
        <f t="shared" si="8"/>
        <v>0</v>
      </c>
      <c r="CA20" s="70">
        <f t="shared" ref="CA20:CP20" si="9">MIN(IF(CA19=0,0,+CA7/$G20)+BZ20,CA19)</f>
        <v>0</v>
      </c>
      <c r="CB20" s="70">
        <f t="shared" si="9"/>
        <v>0</v>
      </c>
      <c r="CC20" s="70">
        <f t="shared" si="9"/>
        <v>0</v>
      </c>
      <c r="CD20" s="70">
        <f t="shared" si="9"/>
        <v>0</v>
      </c>
      <c r="CE20" s="70">
        <f t="shared" si="9"/>
        <v>0</v>
      </c>
      <c r="CF20" s="70">
        <f t="shared" si="9"/>
        <v>0</v>
      </c>
      <c r="CG20" s="70">
        <f t="shared" si="9"/>
        <v>0</v>
      </c>
      <c r="CH20" s="70">
        <f t="shared" si="9"/>
        <v>0</v>
      </c>
      <c r="CI20" s="70">
        <f t="shared" si="9"/>
        <v>0</v>
      </c>
      <c r="CJ20" s="70">
        <f t="shared" si="9"/>
        <v>0</v>
      </c>
      <c r="CK20" s="70">
        <f t="shared" si="9"/>
        <v>0</v>
      </c>
      <c r="CL20" s="70">
        <f t="shared" si="9"/>
        <v>0</v>
      </c>
      <c r="CM20" s="70">
        <f t="shared" si="9"/>
        <v>0</v>
      </c>
      <c r="CN20" s="70">
        <f t="shared" si="9"/>
        <v>0</v>
      </c>
      <c r="CO20" s="70">
        <f t="shared" si="9"/>
        <v>0</v>
      </c>
      <c r="CP20" s="70">
        <f t="shared" si="9"/>
        <v>0</v>
      </c>
    </row>
    <row r="21" spans="6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70">
        <f t="shared" ref="N21:BY21" si="10">+N19-N20</f>
        <v>0</v>
      </c>
      <c r="O21" s="70">
        <f t="shared" si="10"/>
        <v>0</v>
      </c>
      <c r="P21" s="70">
        <f t="shared" si="10"/>
        <v>0</v>
      </c>
      <c r="Q21" s="70">
        <f t="shared" si="10"/>
        <v>0</v>
      </c>
      <c r="R21" s="70">
        <f t="shared" si="10"/>
        <v>0</v>
      </c>
      <c r="S21" s="70">
        <f t="shared" si="10"/>
        <v>0</v>
      </c>
      <c r="T21" s="70">
        <f t="shared" si="10"/>
        <v>0</v>
      </c>
      <c r="U21" s="70">
        <f t="shared" si="10"/>
        <v>0</v>
      </c>
      <c r="V21" s="70">
        <f t="shared" si="10"/>
        <v>0</v>
      </c>
      <c r="W21" s="70">
        <f t="shared" si="10"/>
        <v>0</v>
      </c>
      <c r="X21" s="70">
        <f t="shared" si="10"/>
        <v>0</v>
      </c>
      <c r="Y21" s="70">
        <f t="shared" si="10"/>
        <v>0</v>
      </c>
      <c r="Z21" s="70">
        <f t="shared" si="10"/>
        <v>0</v>
      </c>
      <c r="AA21" s="70">
        <f t="shared" si="10"/>
        <v>0</v>
      </c>
      <c r="AB21" s="70">
        <f t="shared" si="10"/>
        <v>0</v>
      </c>
      <c r="AC21" s="70">
        <f t="shared" si="10"/>
        <v>0</v>
      </c>
      <c r="AD21" s="70">
        <f t="shared" si="10"/>
        <v>19456.345945945945</v>
      </c>
      <c r="AE21" s="70">
        <f t="shared" si="10"/>
        <v>38372.237837837834</v>
      </c>
      <c r="AF21" s="70">
        <f t="shared" si="10"/>
        <v>56747.675675675673</v>
      </c>
      <c r="AG21" s="70">
        <f t="shared" si="10"/>
        <v>74582.65945945945</v>
      </c>
      <c r="AH21" s="70">
        <f t="shared" si="10"/>
        <v>91877.189189189186</v>
      </c>
      <c r="AI21" s="70">
        <f t="shared" si="10"/>
        <v>89174.91891891892</v>
      </c>
      <c r="AJ21" s="70">
        <f t="shared" si="10"/>
        <v>86472.648648648654</v>
      </c>
      <c r="AK21" s="70">
        <f t="shared" si="10"/>
        <v>83770.378378378387</v>
      </c>
      <c r="AL21" s="70">
        <f t="shared" si="10"/>
        <v>81068.108108108121</v>
      </c>
      <c r="AM21" s="70">
        <f t="shared" si="10"/>
        <v>78365.837837837855</v>
      </c>
      <c r="AN21" s="70">
        <f t="shared" si="10"/>
        <v>75663.567567567588</v>
      </c>
      <c r="AO21" s="70">
        <f t="shared" si="10"/>
        <v>72961.297297297322</v>
      </c>
      <c r="AP21" s="70">
        <f t="shared" si="10"/>
        <v>70259.027027027056</v>
      </c>
      <c r="AQ21" s="70">
        <f t="shared" si="10"/>
        <v>67556.756756756789</v>
      </c>
      <c r="AR21" s="70">
        <f t="shared" si="10"/>
        <v>64854.486486486523</v>
      </c>
      <c r="AS21" s="70">
        <f t="shared" si="10"/>
        <v>62152.216216216257</v>
      </c>
      <c r="AT21" s="70">
        <f t="shared" si="10"/>
        <v>59449.94594594599</v>
      </c>
      <c r="AU21" s="70">
        <f t="shared" si="10"/>
        <v>56747.675675675724</v>
      </c>
      <c r="AV21" s="70">
        <f t="shared" si="10"/>
        <v>54045.405405405458</v>
      </c>
      <c r="AW21" s="70">
        <f t="shared" si="10"/>
        <v>51343.135135135191</v>
      </c>
      <c r="AX21" s="70">
        <f t="shared" si="10"/>
        <v>48640.864864864925</v>
      </c>
      <c r="AY21" s="70">
        <f t="shared" si="10"/>
        <v>45938.594594594659</v>
      </c>
      <c r="AZ21" s="70">
        <f t="shared" si="10"/>
        <v>43236.324324324392</v>
      </c>
      <c r="BA21" s="70">
        <f t="shared" si="10"/>
        <v>40534.054054054126</v>
      </c>
      <c r="BB21" s="70">
        <f t="shared" si="10"/>
        <v>37831.78378378386</v>
      </c>
      <c r="BC21" s="70">
        <f t="shared" si="10"/>
        <v>35129.513513513593</v>
      </c>
      <c r="BD21" s="70">
        <f t="shared" si="10"/>
        <v>32427.243243243323</v>
      </c>
      <c r="BE21" s="70">
        <f t="shared" si="10"/>
        <v>29724.972972973053</v>
      </c>
      <c r="BF21" s="70">
        <f t="shared" si="10"/>
        <v>27022.702702702783</v>
      </c>
      <c r="BG21" s="70">
        <f t="shared" si="10"/>
        <v>24320.432432432513</v>
      </c>
      <c r="BH21" s="70">
        <f t="shared" si="10"/>
        <v>21618.162162162243</v>
      </c>
      <c r="BI21" s="70">
        <f t="shared" si="10"/>
        <v>18915.891891891974</v>
      </c>
      <c r="BJ21" s="70">
        <f t="shared" si="10"/>
        <v>16213.621621621704</v>
      </c>
      <c r="BK21" s="70">
        <f t="shared" si="10"/>
        <v>13511.351351351434</v>
      </c>
      <c r="BL21" s="70">
        <f t="shared" si="10"/>
        <v>10809.081081081164</v>
      </c>
      <c r="BM21" s="70">
        <f t="shared" si="10"/>
        <v>8106.8108108108936</v>
      </c>
      <c r="BN21" s="70">
        <f t="shared" si="10"/>
        <v>5404.5405405406236</v>
      </c>
      <c r="BO21" s="70">
        <f t="shared" si="10"/>
        <v>2702.2702702703536</v>
      </c>
      <c r="BP21" s="70">
        <f t="shared" si="10"/>
        <v>8.3673512563109398E-11</v>
      </c>
      <c r="BQ21" s="70">
        <f t="shared" si="10"/>
        <v>0</v>
      </c>
      <c r="BR21" s="70">
        <f t="shared" si="10"/>
        <v>0</v>
      </c>
      <c r="BS21" s="70">
        <f t="shared" si="10"/>
        <v>0</v>
      </c>
      <c r="BT21" s="70">
        <f t="shared" si="10"/>
        <v>0</v>
      </c>
      <c r="BU21" s="70">
        <f t="shared" si="10"/>
        <v>0</v>
      </c>
      <c r="BV21" s="70">
        <f t="shared" si="10"/>
        <v>0</v>
      </c>
      <c r="BW21" s="70">
        <f t="shared" si="10"/>
        <v>0</v>
      </c>
      <c r="BX21" s="70">
        <f t="shared" si="10"/>
        <v>0</v>
      </c>
      <c r="BY21" s="70">
        <f t="shared" si="10"/>
        <v>0</v>
      </c>
      <c r="BZ21" s="70">
        <f t="shared" ref="BZ21:CP21" si="11">+BZ19-BZ20</f>
        <v>0</v>
      </c>
      <c r="CA21" s="70">
        <f t="shared" si="11"/>
        <v>0</v>
      </c>
      <c r="CB21" s="70">
        <f t="shared" si="11"/>
        <v>0</v>
      </c>
      <c r="CC21" s="70">
        <f t="shared" si="11"/>
        <v>0</v>
      </c>
      <c r="CD21" s="70">
        <f t="shared" si="11"/>
        <v>0</v>
      </c>
      <c r="CE21" s="70">
        <f t="shared" si="11"/>
        <v>0</v>
      </c>
      <c r="CF21" s="70">
        <f t="shared" si="11"/>
        <v>0</v>
      </c>
      <c r="CG21" s="70">
        <f t="shared" si="11"/>
        <v>0</v>
      </c>
      <c r="CH21" s="70">
        <f t="shared" si="11"/>
        <v>0</v>
      </c>
      <c r="CI21" s="70">
        <f t="shared" si="11"/>
        <v>0</v>
      </c>
      <c r="CJ21" s="70">
        <f t="shared" si="11"/>
        <v>0</v>
      </c>
      <c r="CK21" s="70">
        <f t="shared" si="11"/>
        <v>0</v>
      </c>
      <c r="CL21" s="70">
        <f t="shared" si="11"/>
        <v>0</v>
      </c>
      <c r="CM21" s="70">
        <f t="shared" si="11"/>
        <v>0</v>
      </c>
      <c r="CN21" s="70">
        <f t="shared" si="11"/>
        <v>0</v>
      </c>
      <c r="CO21" s="70">
        <f t="shared" si="11"/>
        <v>0</v>
      </c>
      <c r="CP21" s="70">
        <f t="shared" si="11"/>
        <v>0</v>
      </c>
    </row>
    <row r="22" spans="6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70">
        <f t="shared" ref="N22:BY22" si="12">AVERAGE(N19,N21)</f>
        <v>0</v>
      </c>
      <c r="O22" s="70">
        <f t="shared" si="12"/>
        <v>0</v>
      </c>
      <c r="P22" s="70">
        <f t="shared" si="12"/>
        <v>0</v>
      </c>
      <c r="Q22" s="70">
        <f t="shared" si="12"/>
        <v>0</v>
      </c>
      <c r="R22" s="70">
        <f t="shared" si="12"/>
        <v>0</v>
      </c>
      <c r="S22" s="70">
        <f t="shared" si="12"/>
        <v>0</v>
      </c>
      <c r="T22" s="70">
        <f t="shared" si="12"/>
        <v>0</v>
      </c>
      <c r="U22" s="70">
        <f t="shared" si="12"/>
        <v>0</v>
      </c>
      <c r="V22" s="70">
        <f t="shared" si="12"/>
        <v>0</v>
      </c>
      <c r="W22" s="70">
        <f t="shared" si="12"/>
        <v>0</v>
      </c>
      <c r="X22" s="70">
        <f t="shared" si="12"/>
        <v>0</v>
      </c>
      <c r="Y22" s="70">
        <f t="shared" si="12"/>
        <v>0</v>
      </c>
      <c r="Z22" s="70">
        <f t="shared" si="12"/>
        <v>0</v>
      </c>
      <c r="AA22" s="70">
        <f t="shared" si="12"/>
        <v>0</v>
      </c>
      <c r="AB22" s="70">
        <f t="shared" si="12"/>
        <v>0</v>
      </c>
      <c r="AC22" s="70">
        <f t="shared" si="12"/>
        <v>0</v>
      </c>
      <c r="AD22" s="70">
        <f t="shared" si="12"/>
        <v>19726.572972972972</v>
      </c>
      <c r="AE22" s="70">
        <f t="shared" si="12"/>
        <v>38912.691891891889</v>
      </c>
      <c r="AF22" s="70">
        <f t="shared" si="12"/>
        <v>57558.356756756752</v>
      </c>
      <c r="AG22" s="70">
        <f t="shared" si="12"/>
        <v>75663.567567567559</v>
      </c>
      <c r="AH22" s="70">
        <f t="shared" si="12"/>
        <v>93228.32432432432</v>
      </c>
      <c r="AI22" s="70">
        <f t="shared" si="12"/>
        <v>90526.054054054053</v>
      </c>
      <c r="AJ22" s="70">
        <f t="shared" si="12"/>
        <v>87823.783783783787</v>
      </c>
      <c r="AK22" s="70">
        <f t="shared" si="12"/>
        <v>85121.513513513521</v>
      </c>
      <c r="AL22" s="70">
        <f t="shared" si="12"/>
        <v>82419.243243243254</v>
      </c>
      <c r="AM22" s="70">
        <f t="shared" si="12"/>
        <v>79716.972972972988</v>
      </c>
      <c r="AN22" s="70">
        <f t="shared" si="12"/>
        <v>77014.702702702722</v>
      </c>
      <c r="AO22" s="70">
        <f t="shared" si="12"/>
        <v>74312.432432432455</v>
      </c>
      <c r="AP22" s="70">
        <f t="shared" si="12"/>
        <v>71610.162162162189</v>
      </c>
      <c r="AQ22" s="70">
        <f t="shared" si="12"/>
        <v>68907.891891891923</v>
      </c>
      <c r="AR22" s="70">
        <f t="shared" si="12"/>
        <v>66205.621621621656</v>
      </c>
      <c r="AS22" s="70">
        <f t="shared" si="12"/>
        <v>63503.35135135139</v>
      </c>
      <c r="AT22" s="70">
        <f t="shared" si="12"/>
        <v>60801.081081081124</v>
      </c>
      <c r="AU22" s="70">
        <f t="shared" si="12"/>
        <v>58098.810810810857</v>
      </c>
      <c r="AV22" s="70">
        <f t="shared" si="12"/>
        <v>55396.540540540591</v>
      </c>
      <c r="AW22" s="70">
        <f t="shared" si="12"/>
        <v>52694.270270270325</v>
      </c>
      <c r="AX22" s="70">
        <f t="shared" si="12"/>
        <v>49992.000000000058</v>
      </c>
      <c r="AY22" s="70">
        <f t="shared" si="12"/>
        <v>47289.729729729792</v>
      </c>
      <c r="AZ22" s="70">
        <f t="shared" si="12"/>
        <v>44587.459459459526</v>
      </c>
      <c r="BA22" s="70">
        <f t="shared" si="12"/>
        <v>41885.189189189259</v>
      </c>
      <c r="BB22" s="70">
        <f t="shared" si="12"/>
        <v>39182.918918918993</v>
      </c>
      <c r="BC22" s="70">
        <f t="shared" si="12"/>
        <v>36480.648648648727</v>
      </c>
      <c r="BD22" s="70">
        <f t="shared" si="12"/>
        <v>33778.37837837846</v>
      </c>
      <c r="BE22" s="70">
        <f t="shared" si="12"/>
        <v>31076.108108108187</v>
      </c>
      <c r="BF22" s="70">
        <f t="shared" si="12"/>
        <v>28373.83783783792</v>
      </c>
      <c r="BG22" s="70">
        <f t="shared" si="12"/>
        <v>25671.567567567647</v>
      </c>
      <c r="BH22" s="70">
        <f t="shared" si="12"/>
        <v>22969.29729729738</v>
      </c>
      <c r="BI22" s="70">
        <f t="shared" si="12"/>
        <v>20267.027027027107</v>
      </c>
      <c r="BJ22" s="70">
        <f t="shared" si="12"/>
        <v>17564.75675675684</v>
      </c>
      <c r="BK22" s="70">
        <f t="shared" si="12"/>
        <v>14862.486486486569</v>
      </c>
      <c r="BL22" s="70">
        <f t="shared" si="12"/>
        <v>12160.216216216299</v>
      </c>
      <c r="BM22" s="70">
        <f t="shared" si="12"/>
        <v>9457.9459459460286</v>
      </c>
      <c r="BN22" s="70">
        <f t="shared" si="12"/>
        <v>6755.6756756757586</v>
      </c>
      <c r="BO22" s="70">
        <f t="shared" si="12"/>
        <v>4053.4054054054886</v>
      </c>
      <c r="BP22" s="70">
        <f t="shared" si="12"/>
        <v>1351.1351351352187</v>
      </c>
      <c r="BQ22" s="70">
        <f t="shared" si="12"/>
        <v>4.1836756281554699E-11</v>
      </c>
      <c r="BR22" s="70">
        <f t="shared" si="12"/>
        <v>0</v>
      </c>
      <c r="BS22" s="70">
        <f t="shared" si="12"/>
        <v>0</v>
      </c>
      <c r="BT22" s="70">
        <f t="shared" si="12"/>
        <v>0</v>
      </c>
      <c r="BU22" s="70">
        <f t="shared" si="12"/>
        <v>0</v>
      </c>
      <c r="BV22" s="70">
        <f t="shared" si="12"/>
        <v>0</v>
      </c>
      <c r="BW22" s="70">
        <f t="shared" si="12"/>
        <v>0</v>
      </c>
      <c r="BX22" s="70">
        <f t="shared" si="12"/>
        <v>0</v>
      </c>
      <c r="BY22" s="70">
        <f t="shared" si="12"/>
        <v>0</v>
      </c>
      <c r="BZ22" s="70">
        <f t="shared" ref="BZ22:CP22" si="13">AVERAGE(BZ19,BZ21)</f>
        <v>0</v>
      </c>
      <c r="CA22" s="70">
        <f t="shared" si="13"/>
        <v>0</v>
      </c>
      <c r="CB22" s="70">
        <f t="shared" si="13"/>
        <v>0</v>
      </c>
      <c r="CC22" s="70">
        <f t="shared" si="13"/>
        <v>0</v>
      </c>
      <c r="CD22" s="70">
        <f t="shared" si="13"/>
        <v>0</v>
      </c>
      <c r="CE22" s="70">
        <f t="shared" si="13"/>
        <v>0</v>
      </c>
      <c r="CF22" s="70">
        <f t="shared" si="13"/>
        <v>0</v>
      </c>
      <c r="CG22" s="70">
        <f t="shared" si="13"/>
        <v>0</v>
      </c>
      <c r="CH22" s="70">
        <f t="shared" si="13"/>
        <v>0</v>
      </c>
      <c r="CI22" s="70">
        <f t="shared" si="13"/>
        <v>0</v>
      </c>
      <c r="CJ22" s="70">
        <f t="shared" si="13"/>
        <v>0</v>
      </c>
      <c r="CK22" s="70">
        <f t="shared" si="13"/>
        <v>0</v>
      </c>
      <c r="CL22" s="70">
        <f t="shared" si="13"/>
        <v>0</v>
      </c>
      <c r="CM22" s="70">
        <f t="shared" si="13"/>
        <v>0</v>
      </c>
      <c r="CN22" s="70">
        <f t="shared" si="13"/>
        <v>0</v>
      </c>
      <c r="CO22" s="70">
        <f t="shared" si="13"/>
        <v>0</v>
      </c>
      <c r="CP22" s="70">
        <f t="shared" si="13"/>
        <v>0</v>
      </c>
    </row>
    <row r="23" spans="6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71">
        <f t="shared" ref="N23:BY23" si="14">+N22*$G23+N20</f>
        <v>0</v>
      </c>
      <c r="O23" s="71">
        <f t="shared" si="14"/>
        <v>0</v>
      </c>
      <c r="P23" s="71">
        <f t="shared" si="14"/>
        <v>0</v>
      </c>
      <c r="Q23" s="71">
        <f t="shared" si="14"/>
        <v>0</v>
      </c>
      <c r="R23" s="71">
        <f t="shared" si="14"/>
        <v>0</v>
      </c>
      <c r="S23" s="71">
        <f t="shared" si="14"/>
        <v>0</v>
      </c>
      <c r="T23" s="71">
        <f t="shared" si="14"/>
        <v>0</v>
      </c>
      <c r="U23" s="71">
        <f t="shared" si="14"/>
        <v>0</v>
      </c>
      <c r="V23" s="71">
        <f t="shared" si="14"/>
        <v>0</v>
      </c>
      <c r="W23" s="71">
        <f t="shared" si="14"/>
        <v>0</v>
      </c>
      <c r="X23" s="71">
        <f t="shared" si="14"/>
        <v>0</v>
      </c>
      <c r="Y23" s="71">
        <f t="shared" si="14"/>
        <v>0</v>
      </c>
      <c r="Z23" s="71">
        <f t="shared" si="14"/>
        <v>0</v>
      </c>
      <c r="AA23" s="71">
        <f t="shared" si="14"/>
        <v>0</v>
      </c>
      <c r="AB23" s="71">
        <f t="shared" si="14"/>
        <v>0</v>
      </c>
      <c r="AC23" s="71">
        <f t="shared" si="14"/>
        <v>0</v>
      </c>
      <c r="AD23" s="71">
        <f t="shared" si="14"/>
        <v>1155.9231308108108</v>
      </c>
      <c r="AE23" s="71">
        <f t="shared" si="14"/>
        <v>2294.9840951351352</v>
      </c>
      <c r="AF23" s="71">
        <f t="shared" si="14"/>
        <v>3417.1828929729727</v>
      </c>
      <c r="AG23" s="71">
        <f t="shared" si="14"/>
        <v>4522.5195243243234</v>
      </c>
      <c r="AH23" s="71">
        <f t="shared" si="14"/>
        <v>5610.9939891891881</v>
      </c>
      <c r="AI23" s="71">
        <f t="shared" si="14"/>
        <v>5526.6831567567569</v>
      </c>
      <c r="AJ23" s="71">
        <f t="shared" si="14"/>
        <v>5442.3723243243239</v>
      </c>
      <c r="AK23" s="71">
        <f t="shared" si="14"/>
        <v>5358.0614918918918</v>
      </c>
      <c r="AL23" s="71">
        <f t="shared" si="14"/>
        <v>5273.7506594594597</v>
      </c>
      <c r="AM23" s="71">
        <f t="shared" si="14"/>
        <v>5189.4398270270267</v>
      </c>
      <c r="AN23" s="71">
        <f t="shared" si="14"/>
        <v>5105.1289945945946</v>
      </c>
      <c r="AO23" s="71">
        <f t="shared" si="14"/>
        <v>5020.8181621621625</v>
      </c>
      <c r="AP23" s="71">
        <f t="shared" si="14"/>
        <v>4936.5073297297304</v>
      </c>
      <c r="AQ23" s="71">
        <f t="shared" si="14"/>
        <v>4852.1964972972983</v>
      </c>
      <c r="AR23" s="71">
        <f t="shared" si="14"/>
        <v>4767.8856648648652</v>
      </c>
      <c r="AS23" s="71">
        <f t="shared" si="14"/>
        <v>4683.5748324324331</v>
      </c>
      <c r="AT23" s="71">
        <f t="shared" si="14"/>
        <v>4599.264000000001</v>
      </c>
      <c r="AU23" s="71">
        <f t="shared" si="14"/>
        <v>4514.9531675675689</v>
      </c>
      <c r="AV23" s="71">
        <f t="shared" si="14"/>
        <v>4430.6423351351368</v>
      </c>
      <c r="AW23" s="71">
        <f t="shared" si="14"/>
        <v>4346.3315027027038</v>
      </c>
      <c r="AX23" s="71">
        <f t="shared" si="14"/>
        <v>4262.0206702702717</v>
      </c>
      <c r="AY23" s="71">
        <f t="shared" si="14"/>
        <v>4177.7098378378396</v>
      </c>
      <c r="AZ23" s="71">
        <f t="shared" si="14"/>
        <v>4093.399005405407</v>
      </c>
      <c r="BA23" s="71">
        <f t="shared" si="14"/>
        <v>4009.0881729729745</v>
      </c>
      <c r="BB23" s="71">
        <f t="shared" si="14"/>
        <v>3924.7773405405424</v>
      </c>
      <c r="BC23" s="71">
        <f t="shared" si="14"/>
        <v>3840.4665081081102</v>
      </c>
      <c r="BD23" s="71">
        <f t="shared" si="14"/>
        <v>3756.1556756756781</v>
      </c>
      <c r="BE23" s="71">
        <f t="shared" si="14"/>
        <v>3671.8448432432451</v>
      </c>
      <c r="BF23" s="71">
        <f t="shared" si="14"/>
        <v>3587.534010810813</v>
      </c>
      <c r="BG23" s="71">
        <f t="shared" si="14"/>
        <v>3503.2231783783805</v>
      </c>
      <c r="BH23" s="71">
        <f t="shared" si="14"/>
        <v>3418.9123459459483</v>
      </c>
      <c r="BI23" s="71">
        <f t="shared" si="14"/>
        <v>3334.6015135135158</v>
      </c>
      <c r="BJ23" s="71">
        <f t="shared" si="14"/>
        <v>3250.2906810810832</v>
      </c>
      <c r="BK23" s="71">
        <f t="shared" si="14"/>
        <v>3165.9798486486507</v>
      </c>
      <c r="BL23" s="71">
        <f t="shared" si="14"/>
        <v>3081.6690162162186</v>
      </c>
      <c r="BM23" s="71">
        <f t="shared" si="14"/>
        <v>2997.358183783786</v>
      </c>
      <c r="BN23" s="71">
        <f t="shared" si="14"/>
        <v>2913.0473513513534</v>
      </c>
      <c r="BO23" s="71">
        <f t="shared" si="14"/>
        <v>2828.7365189189213</v>
      </c>
      <c r="BP23" s="71">
        <f t="shared" si="14"/>
        <v>2744.4256864864888</v>
      </c>
      <c r="BQ23" s="71">
        <f t="shared" si="14"/>
        <v>8.49788193590939E-11</v>
      </c>
      <c r="BR23" s="71">
        <f t="shared" si="14"/>
        <v>0</v>
      </c>
      <c r="BS23" s="71">
        <f t="shared" si="14"/>
        <v>0</v>
      </c>
      <c r="BT23" s="71">
        <f t="shared" si="14"/>
        <v>0</v>
      </c>
      <c r="BU23" s="71">
        <f t="shared" si="14"/>
        <v>0</v>
      </c>
      <c r="BV23" s="71">
        <f t="shared" si="14"/>
        <v>0</v>
      </c>
      <c r="BW23" s="71">
        <f t="shared" si="14"/>
        <v>0</v>
      </c>
      <c r="BX23" s="71">
        <f t="shared" si="14"/>
        <v>0</v>
      </c>
      <c r="BY23" s="71">
        <f t="shared" si="14"/>
        <v>0</v>
      </c>
      <c r="BZ23" s="71">
        <f t="shared" ref="BZ23:CP23" si="15">+BZ22*$G23+BZ20</f>
        <v>0</v>
      </c>
      <c r="CA23" s="71">
        <f t="shared" si="15"/>
        <v>0</v>
      </c>
      <c r="CB23" s="71">
        <f t="shared" si="15"/>
        <v>0</v>
      </c>
      <c r="CC23" s="71">
        <f t="shared" si="15"/>
        <v>0</v>
      </c>
      <c r="CD23" s="71">
        <f t="shared" si="15"/>
        <v>0</v>
      </c>
      <c r="CE23" s="71">
        <f t="shared" si="15"/>
        <v>0</v>
      </c>
      <c r="CF23" s="71">
        <f t="shared" si="15"/>
        <v>0</v>
      </c>
      <c r="CG23" s="71">
        <f t="shared" si="15"/>
        <v>0</v>
      </c>
      <c r="CH23" s="71">
        <f t="shared" si="15"/>
        <v>0</v>
      </c>
      <c r="CI23" s="71">
        <f t="shared" si="15"/>
        <v>0</v>
      </c>
      <c r="CJ23" s="71">
        <f t="shared" si="15"/>
        <v>0</v>
      </c>
      <c r="CK23" s="71">
        <f t="shared" si="15"/>
        <v>0</v>
      </c>
      <c r="CL23" s="71">
        <f t="shared" si="15"/>
        <v>0</v>
      </c>
      <c r="CM23" s="71">
        <f t="shared" si="15"/>
        <v>0</v>
      </c>
      <c r="CN23" s="71">
        <f t="shared" si="15"/>
        <v>0</v>
      </c>
      <c r="CO23" s="71">
        <f t="shared" si="15"/>
        <v>0</v>
      </c>
      <c r="CP23" s="71">
        <f t="shared" si="15"/>
        <v>0</v>
      </c>
    </row>
  </sheetData>
  <mergeCells count="3">
    <mergeCell ref="B5:C5"/>
    <mergeCell ref="B7:B15"/>
    <mergeCell ref="I15:M15"/>
  </mergeCells>
  <dataValidations count="2">
    <dataValidation type="list" allowBlank="1" showInputMessage="1" showErrorMessage="1" sqref="E16 E12:E13" xr:uid="{81DADBE3-5C8B-468B-B47E-84F72631A24D}">
      <formula1>Variables</formula1>
    </dataValidation>
    <dataValidation type="list" allowBlank="1" showInputMessage="1" showErrorMessage="1" sqref="H16 H12:H13" xr:uid="{6E7C0405-298F-4BE0-942F-9A96BF25B746}">
      <formula1>"Fixed,Variable"</formula1>
    </dataValidation>
  </dataValidations>
  <hyperlinks>
    <hyperlink ref="G3" location="'TITLE PAGE'!A1" display="Back to title page" xr:uid="{7CC6DC19-B8F5-4226-A0AB-130A09FD11BE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3C58-767A-4476-AB1C-B1976B12BA7E}">
  <dimension ref="A1:CP23"/>
  <sheetViews>
    <sheetView zoomScale="60" zoomScaleNormal="60" workbookViewId="0">
      <selection activeCell="I15" sqref="I15:M15"/>
    </sheetView>
  </sheetViews>
  <sheetFormatPr defaultColWidth="9.14062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53.8554687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7" width="9.140625" style="2"/>
    <col min="18" max="18" width="11.42578125" style="2" customWidth="1"/>
    <col min="19" max="20" width="9.140625" style="2"/>
    <col min="21" max="21" width="11.5703125" style="2" customWidth="1"/>
    <col min="22" max="25" width="9.140625" style="2"/>
    <col min="26" max="26" width="12.85546875" style="2" bestFit="1" customWidth="1"/>
    <col min="27" max="16384" width="9.14062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30.75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15.75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17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29.25" thickBot="1" x14ac:dyDescent="0.25">
      <c r="B7" s="155" t="s">
        <v>99</v>
      </c>
      <c r="C7" s="19" t="s">
        <v>154</v>
      </c>
      <c r="D7" s="28" t="s">
        <v>155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69"/>
      <c r="O7" s="69"/>
      <c r="P7" s="26"/>
      <c r="Q7" s="26"/>
      <c r="R7" s="26"/>
      <c r="S7" s="26"/>
      <c r="T7" s="26"/>
      <c r="U7" s="26"/>
      <c r="V7" s="26"/>
      <c r="W7" s="26"/>
      <c r="X7" s="26"/>
      <c r="Y7" s="79">
        <f t="shared" ref="Y7:AB7" si="0">131423/5</f>
        <v>26284.6</v>
      </c>
      <c r="Z7" s="79">
        <f t="shared" si="0"/>
        <v>26284.6</v>
      </c>
      <c r="AA7" s="79">
        <f t="shared" si="0"/>
        <v>26284.6</v>
      </c>
      <c r="AB7" s="79">
        <f t="shared" si="0"/>
        <v>26284.6</v>
      </c>
      <c r="AC7" s="79">
        <f>131423/5</f>
        <v>26284.6</v>
      </c>
      <c r="AD7" s="66"/>
      <c r="AE7" s="66"/>
      <c r="AF7" s="66"/>
      <c r="AG7" s="66"/>
      <c r="AH7" s="66"/>
      <c r="AI7" s="6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29.25" thickBot="1" x14ac:dyDescent="0.25">
      <c r="B8" s="156"/>
      <c r="C8" s="19" t="s">
        <v>154</v>
      </c>
      <c r="D8" s="28" t="s">
        <v>155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77">
        <v>6932</v>
      </c>
      <c r="AE8" s="77">
        <v>6932</v>
      </c>
      <c r="AF8" s="77">
        <v>6932</v>
      </c>
      <c r="AG8" s="77">
        <v>6932</v>
      </c>
      <c r="AH8" s="77">
        <v>6932</v>
      </c>
      <c r="AI8" s="77">
        <v>6932</v>
      </c>
      <c r="AJ8" s="77">
        <v>6932</v>
      </c>
      <c r="AK8" s="77">
        <v>6932</v>
      </c>
      <c r="AL8" s="77">
        <v>6932</v>
      </c>
      <c r="AM8" s="77">
        <v>6932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29.25" thickBot="1" x14ac:dyDescent="0.25">
      <c r="B9" s="156"/>
      <c r="C9" s="19" t="s">
        <v>154</v>
      </c>
      <c r="D9" s="28" t="s">
        <v>155</v>
      </c>
      <c r="E9" s="28" t="s">
        <v>104</v>
      </c>
      <c r="F9" s="29"/>
      <c r="G9" s="29"/>
      <c r="H9" s="30" t="s">
        <v>103</v>
      </c>
      <c r="I9" s="31"/>
      <c r="J9" s="32"/>
      <c r="K9" s="32"/>
      <c r="L9" s="32"/>
      <c r="M9" s="32"/>
      <c r="N9" s="35">
        <f t="shared" ref="N9:AX9" si="1">+N23</f>
        <v>0</v>
      </c>
      <c r="O9" s="35">
        <f t="shared" si="1"/>
        <v>0</v>
      </c>
      <c r="P9" s="35">
        <f t="shared" si="1"/>
        <v>0</v>
      </c>
      <c r="Q9" s="35">
        <f t="shared" si="1"/>
        <v>0</v>
      </c>
      <c r="R9" s="35">
        <f t="shared" si="1"/>
        <v>0</v>
      </c>
      <c r="S9" s="35">
        <f t="shared" si="1"/>
        <v>0</v>
      </c>
      <c r="T9" s="35">
        <f t="shared" si="1"/>
        <v>0</v>
      </c>
      <c r="U9" s="35">
        <f t="shared" si="1"/>
        <v>0</v>
      </c>
      <c r="V9" s="35">
        <f t="shared" si="1"/>
        <v>0</v>
      </c>
      <c r="W9" s="35">
        <f t="shared" si="1"/>
        <v>0</v>
      </c>
      <c r="X9" s="35">
        <f t="shared" si="1"/>
        <v>0</v>
      </c>
      <c r="Y9" s="35">
        <f t="shared" si="1"/>
        <v>1519.3919589189186</v>
      </c>
      <c r="Z9" s="35">
        <f t="shared" si="1"/>
        <v>3016.6196064864862</v>
      </c>
      <c r="AA9" s="35">
        <f t="shared" si="1"/>
        <v>4491.6829427027023</v>
      </c>
      <c r="AB9" s="35">
        <f t="shared" si="1"/>
        <v>5944.5819675675666</v>
      </c>
      <c r="AC9" s="35">
        <f t="shared" si="1"/>
        <v>7375.3166810810808</v>
      </c>
      <c r="AD9" s="35">
        <f t="shared" si="1"/>
        <v>7264.4951243243231</v>
      </c>
      <c r="AE9" s="35">
        <f t="shared" si="1"/>
        <v>7153.6735675675673</v>
      </c>
      <c r="AF9" s="35">
        <f t="shared" si="1"/>
        <v>7042.8520108108096</v>
      </c>
      <c r="AG9" s="35">
        <f t="shared" si="1"/>
        <v>6932.0304540540537</v>
      </c>
      <c r="AH9" s="35">
        <f t="shared" si="1"/>
        <v>6821.2088972972961</v>
      </c>
      <c r="AI9" s="35">
        <f t="shared" si="1"/>
        <v>6710.3873405405402</v>
      </c>
      <c r="AJ9" s="35">
        <f t="shared" si="1"/>
        <v>6599.5657837837825</v>
      </c>
      <c r="AK9" s="35">
        <f t="shared" si="1"/>
        <v>6488.7442270270267</v>
      </c>
      <c r="AL9" s="35">
        <f t="shared" si="1"/>
        <v>6377.922670270269</v>
      </c>
      <c r="AM9" s="35">
        <f t="shared" si="1"/>
        <v>6267.1011135135132</v>
      </c>
      <c r="AN9" s="35">
        <f t="shared" si="1"/>
        <v>6156.2795567567555</v>
      </c>
      <c r="AO9" s="35">
        <f t="shared" si="1"/>
        <v>6045.4579999999996</v>
      </c>
      <c r="AP9" s="35">
        <f t="shared" si="1"/>
        <v>5934.636443243242</v>
      </c>
      <c r="AQ9" s="35">
        <f t="shared" si="1"/>
        <v>5823.8148864864861</v>
      </c>
      <c r="AR9" s="35">
        <f t="shared" si="1"/>
        <v>5712.9933297297284</v>
      </c>
      <c r="AS9" s="35">
        <f t="shared" si="1"/>
        <v>5602.1717729729726</v>
      </c>
      <c r="AT9" s="35">
        <f t="shared" si="1"/>
        <v>5491.3502162162149</v>
      </c>
      <c r="AU9" s="35">
        <f t="shared" si="1"/>
        <v>5380.5286594594581</v>
      </c>
      <c r="AV9" s="35">
        <f t="shared" si="1"/>
        <v>5269.7071027027014</v>
      </c>
      <c r="AW9" s="35">
        <f t="shared" si="1"/>
        <v>5158.8855459459446</v>
      </c>
      <c r="AX9" s="35">
        <f t="shared" si="1"/>
        <v>5048.0639891891879</v>
      </c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</row>
    <row r="10" spans="1:94" ht="29.25" thickBot="1" x14ac:dyDescent="0.3">
      <c r="B10" s="156"/>
      <c r="C10" s="19" t="s">
        <v>154</v>
      </c>
      <c r="D10" s="28" t="s">
        <v>155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 t="shared" ref="O10:AR10" si="2">N10</f>
        <v>3.5000000000000003E-2</v>
      </c>
      <c r="P10" s="38">
        <f t="shared" si="2"/>
        <v>3.5000000000000003E-2</v>
      </c>
      <c r="Q10" s="38">
        <f t="shared" si="2"/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>+AT10</f>
        <v>0.03</v>
      </c>
      <c r="AV10" s="38">
        <f>+AU10</f>
        <v>0.03</v>
      </c>
      <c r="AW10" s="38">
        <f>+AV10</f>
        <v>0.03</v>
      </c>
      <c r="AX10" s="38">
        <f>+AW10</f>
        <v>0.03</v>
      </c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29.25" thickBot="1" x14ac:dyDescent="0.25">
      <c r="B11" s="156"/>
      <c r="C11" s="19" t="s">
        <v>154</v>
      </c>
      <c r="D11" s="28" t="s">
        <v>155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 t="shared" ref="O11:AX11" si="3">1/(1+O10)*N11</f>
        <v>0.93351070036640305</v>
      </c>
      <c r="P11" s="39">
        <f t="shared" si="3"/>
        <v>0.90194270566802237</v>
      </c>
      <c r="Q11" s="39">
        <f t="shared" si="3"/>
        <v>0.87144222769857238</v>
      </c>
      <c r="R11" s="39">
        <f t="shared" si="3"/>
        <v>0.84197316685852408</v>
      </c>
      <c r="S11" s="39">
        <f t="shared" si="3"/>
        <v>0.81350064430775282</v>
      </c>
      <c r="T11" s="39">
        <f t="shared" si="3"/>
        <v>0.78599096068381924</v>
      </c>
      <c r="U11" s="39">
        <f t="shared" si="3"/>
        <v>0.75941155621625056</v>
      </c>
      <c r="V11" s="39">
        <f t="shared" si="3"/>
        <v>0.73373097218961414</v>
      </c>
      <c r="W11" s="39">
        <f t="shared" si="3"/>
        <v>0.70891881370977217</v>
      </c>
      <c r="X11" s="39">
        <f t="shared" si="3"/>
        <v>0.68494571372924851</v>
      </c>
      <c r="Y11" s="39">
        <f t="shared" si="3"/>
        <v>0.66178329828912907</v>
      </c>
      <c r="Z11" s="39">
        <f t="shared" si="3"/>
        <v>0.63940415293635666</v>
      </c>
      <c r="AA11" s="39">
        <f t="shared" si="3"/>
        <v>0.61778179027667313</v>
      </c>
      <c r="AB11" s="39">
        <f t="shared" si="3"/>
        <v>0.59689061862480497</v>
      </c>
      <c r="AC11" s="39">
        <f t="shared" si="3"/>
        <v>0.57670591171478747</v>
      </c>
      <c r="AD11" s="39">
        <f t="shared" si="3"/>
        <v>0.55720377943457733</v>
      </c>
      <c r="AE11" s="39">
        <f t="shared" si="3"/>
        <v>0.53836113955031628</v>
      </c>
      <c r="AF11" s="39">
        <f t="shared" si="3"/>
        <v>0.520155690386779</v>
      </c>
      <c r="AG11" s="39">
        <f t="shared" si="3"/>
        <v>0.50256588443167061</v>
      </c>
      <c r="AH11" s="39">
        <f t="shared" si="3"/>
        <v>0.48557090283253201</v>
      </c>
      <c r="AI11" s="39">
        <f t="shared" si="3"/>
        <v>0.46915063075606961</v>
      </c>
      <c r="AJ11" s="39">
        <f t="shared" si="3"/>
        <v>0.45328563358074364</v>
      </c>
      <c r="AK11" s="39">
        <f t="shared" si="3"/>
        <v>0.43795713389443836</v>
      </c>
      <c r="AL11" s="39">
        <f t="shared" si="3"/>
        <v>0.42314698926998878</v>
      </c>
      <c r="AM11" s="39">
        <f t="shared" si="3"/>
        <v>0.40883767079225974</v>
      </c>
      <c r="AN11" s="39">
        <f t="shared" si="3"/>
        <v>0.39501224231136212</v>
      </c>
      <c r="AO11" s="39">
        <f t="shared" si="3"/>
        <v>0.38165434039745133</v>
      </c>
      <c r="AP11" s="39">
        <f t="shared" si="3"/>
        <v>0.36874815497338298</v>
      </c>
      <c r="AQ11" s="39">
        <f t="shared" si="3"/>
        <v>0.35627841060230242</v>
      </c>
      <c r="AR11" s="39">
        <f t="shared" si="3"/>
        <v>0.34423034840802169</v>
      </c>
      <c r="AS11" s="39">
        <f t="shared" si="3"/>
        <v>0.33420422175536085</v>
      </c>
      <c r="AT11" s="39">
        <f t="shared" si="3"/>
        <v>0.32447011820908822</v>
      </c>
      <c r="AU11" s="39">
        <f t="shared" si="3"/>
        <v>0.31501953224183321</v>
      </c>
      <c r="AV11" s="39">
        <f t="shared" si="3"/>
        <v>0.30584420606003226</v>
      </c>
      <c r="AW11" s="39">
        <f t="shared" si="3"/>
        <v>0.29693612238838085</v>
      </c>
      <c r="AX11" s="39">
        <f t="shared" si="3"/>
        <v>0.28828749746444743</v>
      </c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29.25" thickBot="1" x14ac:dyDescent="0.25">
      <c r="B12" s="156"/>
      <c r="C12" s="19" t="s">
        <v>154</v>
      </c>
      <c r="D12" s="28" t="s">
        <v>155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33"/>
      <c r="O12" s="33"/>
      <c r="P12" s="33"/>
      <c r="Q12" s="33"/>
      <c r="R12" s="33"/>
      <c r="S12" s="68"/>
      <c r="T12" s="68"/>
      <c r="U12" s="68"/>
      <c r="V12" s="68"/>
      <c r="W12" s="68"/>
      <c r="X12" s="68"/>
      <c r="Y12" s="78">
        <f>5456/5</f>
        <v>1091.2</v>
      </c>
      <c r="Z12" s="78">
        <f>5456/5</f>
        <v>1091.2</v>
      </c>
      <c r="AA12" s="78">
        <f>5456/5</f>
        <v>1091.2</v>
      </c>
      <c r="AB12" s="78">
        <f>5456/5</f>
        <v>1091.2</v>
      </c>
      <c r="AC12" s="78">
        <f>5456/5</f>
        <v>1091.2</v>
      </c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29.25" thickBot="1" x14ac:dyDescent="0.25">
      <c r="B13" s="156"/>
      <c r="C13" s="19" t="s">
        <v>154</v>
      </c>
      <c r="D13" s="28" t="s">
        <v>155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33"/>
      <c r="O13" s="33"/>
      <c r="P13" s="33"/>
      <c r="Q13" s="33"/>
      <c r="R13" s="33"/>
      <c r="S13" s="68"/>
      <c r="T13" s="68"/>
      <c r="U13" s="68"/>
      <c r="V13" s="68"/>
      <c r="W13" s="68"/>
      <c r="X13" s="68"/>
      <c r="Y13" s="68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19" t="s">
        <v>154</v>
      </c>
      <c r="D14" s="28" t="s">
        <v>155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BY14" si="4">IF((N8+N9)*N11&lt;&gt;0,(N8+N9)*N11,"")</f>
        <v/>
      </c>
      <c r="O14" s="47" t="str">
        <f t="shared" si="4"/>
        <v/>
      </c>
      <c r="P14" s="47" t="str">
        <f t="shared" si="4"/>
        <v/>
      </c>
      <c r="Q14" s="47" t="str">
        <f t="shared" si="4"/>
        <v/>
      </c>
      <c r="R14" s="47" t="str">
        <f t="shared" si="4"/>
        <v/>
      </c>
      <c r="S14" s="47" t="str">
        <f t="shared" si="4"/>
        <v/>
      </c>
      <c r="T14" s="47" t="str">
        <f t="shared" si="4"/>
        <v/>
      </c>
      <c r="U14" s="47" t="str">
        <f t="shared" si="4"/>
        <v/>
      </c>
      <c r="V14" s="47" t="str">
        <f t="shared" si="4"/>
        <v/>
      </c>
      <c r="W14" s="47" t="str">
        <f t="shared" si="4"/>
        <v/>
      </c>
      <c r="X14" s="47" t="str">
        <f t="shared" si="4"/>
        <v/>
      </c>
      <c r="Y14" s="47">
        <f t="shared" si="4"/>
        <v>1005.5082219673428</v>
      </c>
      <c r="Z14" s="47">
        <f t="shared" si="4"/>
        <v>1928.8391042166973</v>
      </c>
      <c r="AA14" s="47">
        <f t="shared" si="4"/>
        <v>2774.879929698071</v>
      </c>
      <c r="AB14" s="47">
        <f t="shared" si="4"/>
        <v>3548.2652080872654</v>
      </c>
      <c r="AC14" s="47">
        <f t="shared" si="4"/>
        <v>4253.3887307481455</v>
      </c>
      <c r="AD14" s="47">
        <f t="shared" si="4"/>
        <v>7910.3407379980627</v>
      </c>
      <c r="AE14" s="47">
        <f t="shared" si="4"/>
        <v>7583.1792731694441</v>
      </c>
      <c r="AF14" s="47">
        <f t="shared" si="4"/>
        <v>7269.0987957363632</v>
      </c>
      <c r="AG14" s="47">
        <f t="shared" si="4"/>
        <v>6967.5887269292907</v>
      </c>
      <c r="AH14" s="47">
        <f t="shared" si="4"/>
        <v>6678.1580611050604</v>
      </c>
      <c r="AI14" s="47">
        <f t="shared" si="4"/>
        <v>6400.3346258332131</v>
      </c>
      <c r="AJ14" s="47">
        <f t="shared" si="4"/>
        <v>6133.6643696419442</v>
      </c>
      <c r="AK14" s="47">
        <f t="shared" si="4"/>
        <v>5877.710676399086</v>
      </c>
      <c r="AL14" s="47">
        <f t="shared" si="4"/>
        <v>5632.0537053412336</v>
      </c>
      <c r="AM14" s="47">
        <f t="shared" si="4"/>
        <v>5396.289755800386</v>
      </c>
      <c r="AN14" s="47">
        <f t="shared" si="4"/>
        <v>2431.8057920100846</v>
      </c>
      <c r="AO14" s="47">
        <f t="shared" si="4"/>
        <v>2307.2752853904954</v>
      </c>
      <c r="AP14" s="47">
        <f t="shared" si="4"/>
        <v>2188.3862388837451</v>
      </c>
      <c r="AQ14" s="47">
        <f t="shared" si="4"/>
        <v>2074.8995113994338</v>
      </c>
      <c r="AR14" s="47">
        <f t="shared" si="4"/>
        <v>1966.5856843455683</v>
      </c>
      <c r="AS14" s="47">
        <f t="shared" si="4"/>
        <v>1872.2694575262824</v>
      </c>
      <c r="AT14" s="47">
        <f t="shared" si="4"/>
        <v>1781.7790537831775</v>
      </c>
      <c r="AU14" s="47">
        <f t="shared" si="4"/>
        <v>1694.9716215166964</v>
      </c>
      <c r="AV14" s="47">
        <f t="shared" si="4"/>
        <v>1611.7093849950206</v>
      </c>
      <c r="AW14" s="47">
        <f t="shared" si="4"/>
        <v>1531.8594698586539</v>
      </c>
      <c r="AX14" s="47">
        <f t="shared" si="4"/>
        <v>1455.2937344837464</v>
      </c>
      <c r="AY14" s="47" t="str">
        <f t="shared" si="4"/>
        <v/>
      </c>
      <c r="AZ14" s="47" t="str">
        <f t="shared" si="4"/>
        <v/>
      </c>
      <c r="BA14" s="47" t="str">
        <f t="shared" si="4"/>
        <v/>
      </c>
      <c r="BB14" s="47" t="str">
        <f t="shared" si="4"/>
        <v/>
      </c>
      <c r="BC14" s="47" t="str">
        <f t="shared" si="4"/>
        <v/>
      </c>
      <c r="BD14" s="47" t="str">
        <f t="shared" si="4"/>
        <v/>
      </c>
      <c r="BE14" s="47" t="str">
        <f t="shared" si="4"/>
        <v/>
      </c>
      <c r="BF14" s="47" t="str">
        <f t="shared" si="4"/>
        <v/>
      </c>
      <c r="BG14" s="47" t="str">
        <f t="shared" si="4"/>
        <v/>
      </c>
      <c r="BH14" s="47" t="str">
        <f t="shared" si="4"/>
        <v/>
      </c>
      <c r="BI14" s="47" t="str">
        <f t="shared" si="4"/>
        <v/>
      </c>
      <c r="BJ14" s="47" t="str">
        <f t="shared" si="4"/>
        <v/>
      </c>
      <c r="BK14" s="47" t="str">
        <f t="shared" si="4"/>
        <v/>
      </c>
      <c r="BL14" s="47" t="str">
        <f t="shared" si="4"/>
        <v/>
      </c>
      <c r="BM14" s="47" t="str">
        <f t="shared" si="4"/>
        <v/>
      </c>
      <c r="BN14" s="47" t="str">
        <f t="shared" si="4"/>
        <v/>
      </c>
      <c r="BO14" s="47" t="str">
        <f t="shared" si="4"/>
        <v/>
      </c>
      <c r="BP14" s="47" t="str">
        <f t="shared" si="4"/>
        <v/>
      </c>
      <c r="BQ14" s="47" t="str">
        <f t="shared" si="4"/>
        <v/>
      </c>
      <c r="BR14" s="47" t="str">
        <f t="shared" si="4"/>
        <v/>
      </c>
      <c r="BS14" s="47" t="str">
        <f t="shared" si="4"/>
        <v/>
      </c>
      <c r="BT14" s="47" t="str">
        <f t="shared" si="4"/>
        <v/>
      </c>
      <c r="BU14" s="47" t="str">
        <f t="shared" si="4"/>
        <v/>
      </c>
      <c r="BV14" s="47" t="str">
        <f t="shared" si="4"/>
        <v/>
      </c>
      <c r="BW14" s="47" t="str">
        <f t="shared" si="4"/>
        <v/>
      </c>
      <c r="BX14" s="47" t="str">
        <f t="shared" si="4"/>
        <v/>
      </c>
      <c r="BY14" s="47" t="str">
        <f t="shared" si="4"/>
        <v/>
      </c>
      <c r="BZ14" s="47" t="str">
        <f t="shared" ref="BZ14:CP14" si="5">IF((BZ8+BZ9)*BZ11&lt;&gt;0,(BZ8+BZ9)*BZ11,"")</f>
        <v/>
      </c>
      <c r="CA14" s="47" t="str">
        <f t="shared" si="5"/>
        <v/>
      </c>
      <c r="CB14" s="47" t="str">
        <f t="shared" si="5"/>
        <v/>
      </c>
      <c r="CC14" s="47" t="str">
        <f t="shared" si="5"/>
        <v/>
      </c>
      <c r="CD14" s="47" t="str">
        <f t="shared" si="5"/>
        <v/>
      </c>
      <c r="CE14" s="47" t="str">
        <f t="shared" si="5"/>
        <v/>
      </c>
      <c r="CF14" s="47" t="str">
        <f t="shared" si="5"/>
        <v/>
      </c>
      <c r="CG14" s="47" t="str">
        <f t="shared" si="5"/>
        <v/>
      </c>
      <c r="CH14" s="47" t="str">
        <f t="shared" si="5"/>
        <v/>
      </c>
      <c r="CI14" s="47" t="str">
        <f t="shared" si="5"/>
        <v/>
      </c>
      <c r="CJ14" s="47" t="str">
        <f t="shared" si="5"/>
        <v/>
      </c>
      <c r="CK14" s="47" t="str">
        <f t="shared" si="5"/>
        <v/>
      </c>
      <c r="CL14" s="47" t="str">
        <f t="shared" si="5"/>
        <v/>
      </c>
      <c r="CM14" s="47" t="str">
        <f t="shared" si="5"/>
        <v/>
      </c>
      <c r="CN14" s="47" t="str">
        <f t="shared" si="5"/>
        <v/>
      </c>
      <c r="CO14" s="47" t="str">
        <f t="shared" si="5"/>
        <v/>
      </c>
      <c r="CP14" s="48" t="str">
        <f t="shared" si="5"/>
        <v/>
      </c>
    </row>
    <row r="15" spans="1:94" s="42" customFormat="1" ht="15" customHeight="1" thickBot="1" x14ac:dyDescent="0.25">
      <c r="B15" s="157"/>
      <c r="C15" s="19" t="s">
        <v>154</v>
      </c>
      <c r="D15" s="28" t="s">
        <v>155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100276.1351568645</v>
      </c>
      <c r="J15" s="159"/>
      <c r="K15" s="159"/>
      <c r="L15" s="159"/>
      <c r="M15" s="160"/>
    </row>
    <row r="16" spans="1:94" s="42" customFormat="1" ht="15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6:94" ht="15" thickBot="1" x14ac:dyDescent="0.25"/>
    <row r="18" spans="6:94" ht="30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6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BZ19" si="6">+O7+N21</f>
        <v>0</v>
      </c>
      <c r="P19" s="58">
        <f t="shared" si="6"/>
        <v>0</v>
      </c>
      <c r="Q19" s="58">
        <f t="shared" si="6"/>
        <v>0</v>
      </c>
      <c r="R19" s="58">
        <f t="shared" si="6"/>
        <v>0</v>
      </c>
      <c r="S19" s="58">
        <f t="shared" si="6"/>
        <v>0</v>
      </c>
      <c r="T19" s="58">
        <f t="shared" si="6"/>
        <v>0</v>
      </c>
      <c r="U19" s="58">
        <f t="shared" si="6"/>
        <v>0</v>
      </c>
      <c r="V19" s="58">
        <f t="shared" si="6"/>
        <v>0</v>
      </c>
      <c r="W19" s="58">
        <f t="shared" si="6"/>
        <v>0</v>
      </c>
      <c r="X19" s="58">
        <f t="shared" si="6"/>
        <v>0</v>
      </c>
      <c r="Y19" s="58">
        <f t="shared" si="6"/>
        <v>26284.6</v>
      </c>
      <c r="Z19" s="58">
        <f t="shared" si="6"/>
        <v>51858.805405405401</v>
      </c>
      <c r="AA19" s="58">
        <f t="shared" si="6"/>
        <v>76722.616216216207</v>
      </c>
      <c r="AB19" s="58">
        <f t="shared" si="6"/>
        <v>100876.03243243243</v>
      </c>
      <c r="AC19" s="58">
        <f t="shared" si="6"/>
        <v>124319.05405405405</v>
      </c>
      <c r="AD19" s="58">
        <f t="shared" si="6"/>
        <v>120767.08108108108</v>
      </c>
      <c r="AE19" s="58">
        <f t="shared" si="6"/>
        <v>117215.10810810811</v>
      </c>
      <c r="AF19" s="58">
        <f t="shared" si="6"/>
        <v>113663.13513513513</v>
      </c>
      <c r="AG19" s="58">
        <f t="shared" si="6"/>
        <v>110111.16216216216</v>
      </c>
      <c r="AH19" s="58">
        <f t="shared" si="6"/>
        <v>106559.18918918919</v>
      </c>
      <c r="AI19" s="58">
        <f t="shared" si="6"/>
        <v>103007.21621621621</v>
      </c>
      <c r="AJ19" s="58">
        <f t="shared" si="6"/>
        <v>99455.24324324324</v>
      </c>
      <c r="AK19" s="58">
        <f t="shared" si="6"/>
        <v>95903.270270270266</v>
      </c>
      <c r="AL19" s="58">
        <f t="shared" si="6"/>
        <v>92351.297297297293</v>
      </c>
      <c r="AM19" s="58">
        <f t="shared" si="6"/>
        <v>88799.32432432432</v>
      </c>
      <c r="AN19" s="58">
        <f t="shared" si="6"/>
        <v>85247.351351351346</v>
      </c>
      <c r="AO19" s="58">
        <f t="shared" si="6"/>
        <v>81695.378378378373</v>
      </c>
      <c r="AP19" s="58">
        <f t="shared" si="6"/>
        <v>78143.4054054054</v>
      </c>
      <c r="AQ19" s="58">
        <f t="shared" si="6"/>
        <v>74591.432432432426</v>
      </c>
      <c r="AR19" s="58">
        <f t="shared" si="6"/>
        <v>71039.459459459453</v>
      </c>
      <c r="AS19" s="58">
        <f t="shared" si="6"/>
        <v>67487.486486486479</v>
      </c>
      <c r="AT19" s="58">
        <f t="shared" si="6"/>
        <v>63935.513513513506</v>
      </c>
      <c r="AU19" s="58">
        <f t="shared" si="6"/>
        <v>60383.540540540533</v>
      </c>
      <c r="AV19" s="58">
        <f t="shared" si="6"/>
        <v>56831.567567567559</v>
      </c>
      <c r="AW19" s="58">
        <f t="shared" si="6"/>
        <v>53279.594594594586</v>
      </c>
      <c r="AX19" s="58">
        <f t="shared" si="6"/>
        <v>49727.621621621613</v>
      </c>
      <c r="AY19" s="58">
        <f t="shared" si="6"/>
        <v>46175.648648648639</v>
      </c>
      <c r="AZ19" s="58">
        <f t="shared" si="6"/>
        <v>42623.675675675666</v>
      </c>
      <c r="BA19" s="58">
        <f t="shared" si="6"/>
        <v>39071.702702702692</v>
      </c>
      <c r="BB19" s="58">
        <f t="shared" si="6"/>
        <v>35519.729729729719</v>
      </c>
      <c r="BC19" s="58">
        <f t="shared" si="6"/>
        <v>31967.756756756746</v>
      </c>
      <c r="BD19" s="58">
        <f t="shared" si="6"/>
        <v>28415.783783783772</v>
      </c>
      <c r="BE19" s="58">
        <f t="shared" si="6"/>
        <v>24863.810810810799</v>
      </c>
      <c r="BF19" s="58">
        <f t="shared" si="6"/>
        <v>21311.837837837826</v>
      </c>
      <c r="BG19" s="58">
        <f t="shared" si="6"/>
        <v>17759.864864864852</v>
      </c>
      <c r="BH19" s="58">
        <f t="shared" si="6"/>
        <v>14207.891891891879</v>
      </c>
      <c r="BI19" s="58">
        <f t="shared" si="6"/>
        <v>10655.918918918906</v>
      </c>
      <c r="BJ19" s="58">
        <f t="shared" si="6"/>
        <v>7103.9459459459331</v>
      </c>
      <c r="BK19" s="58">
        <f t="shared" si="6"/>
        <v>3551.9729729729606</v>
      </c>
      <c r="BL19" s="58">
        <f t="shared" si="6"/>
        <v>0</v>
      </c>
      <c r="BM19" s="58">
        <f t="shared" si="6"/>
        <v>0</v>
      </c>
      <c r="BN19" s="58">
        <f t="shared" si="6"/>
        <v>0</v>
      </c>
      <c r="BO19" s="58">
        <f t="shared" si="6"/>
        <v>0</v>
      </c>
      <c r="BP19" s="58">
        <f t="shared" si="6"/>
        <v>0</v>
      </c>
      <c r="BQ19" s="58">
        <f t="shared" si="6"/>
        <v>0</v>
      </c>
      <c r="BR19" s="58">
        <f t="shared" si="6"/>
        <v>0</v>
      </c>
      <c r="BS19" s="58">
        <f t="shared" si="6"/>
        <v>0</v>
      </c>
      <c r="BT19" s="58">
        <f t="shared" si="6"/>
        <v>0</v>
      </c>
      <c r="BU19" s="58">
        <f t="shared" si="6"/>
        <v>0</v>
      </c>
      <c r="BV19" s="58">
        <f t="shared" si="6"/>
        <v>0</v>
      </c>
      <c r="BW19" s="58">
        <f t="shared" si="6"/>
        <v>0</v>
      </c>
      <c r="BX19" s="58">
        <f t="shared" si="6"/>
        <v>0</v>
      </c>
      <c r="BY19" s="58">
        <f t="shared" si="6"/>
        <v>0</v>
      </c>
      <c r="BZ19" s="58">
        <f t="shared" si="6"/>
        <v>0</v>
      </c>
      <c r="CA19" s="58">
        <f t="shared" ref="CA19:CP19" si="7">+CA7+BZ21</f>
        <v>0</v>
      </c>
      <c r="CB19" s="58">
        <f t="shared" si="7"/>
        <v>0</v>
      </c>
      <c r="CC19" s="58">
        <f t="shared" si="7"/>
        <v>0</v>
      </c>
      <c r="CD19" s="58">
        <f t="shared" si="7"/>
        <v>0</v>
      </c>
      <c r="CE19" s="58">
        <f t="shared" si="7"/>
        <v>0</v>
      </c>
      <c r="CF19" s="58">
        <f t="shared" si="7"/>
        <v>0</v>
      </c>
      <c r="CG19" s="58">
        <f t="shared" si="7"/>
        <v>0</v>
      </c>
      <c r="CH19" s="58">
        <f t="shared" si="7"/>
        <v>0</v>
      </c>
      <c r="CI19" s="58">
        <f t="shared" si="7"/>
        <v>0</v>
      </c>
      <c r="CJ19" s="58">
        <f t="shared" si="7"/>
        <v>0</v>
      </c>
      <c r="CK19" s="58">
        <f t="shared" si="7"/>
        <v>0</v>
      </c>
      <c r="CL19" s="58">
        <f t="shared" si="7"/>
        <v>0</v>
      </c>
      <c r="CM19" s="58">
        <f t="shared" si="7"/>
        <v>0</v>
      </c>
      <c r="CN19" s="58">
        <f t="shared" si="7"/>
        <v>0</v>
      </c>
      <c r="CO19" s="58">
        <f t="shared" si="7"/>
        <v>0</v>
      </c>
      <c r="CP19" s="58">
        <f t="shared" si="7"/>
        <v>0</v>
      </c>
    </row>
    <row r="20" spans="6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70">
        <f>IF(N19=0,0,+N7/$G20)</f>
        <v>0</v>
      </c>
      <c r="O20" s="70">
        <f t="shared" ref="O20:BZ20" si="8">MIN(IF(O19=0,0,+O7/$G20)+N20,O19)</f>
        <v>0</v>
      </c>
      <c r="P20" s="70">
        <f t="shared" si="8"/>
        <v>0</v>
      </c>
      <c r="Q20" s="70">
        <f t="shared" si="8"/>
        <v>0</v>
      </c>
      <c r="R20" s="70">
        <f t="shared" si="8"/>
        <v>0</v>
      </c>
      <c r="S20" s="70">
        <f t="shared" si="8"/>
        <v>0</v>
      </c>
      <c r="T20" s="70">
        <f t="shared" si="8"/>
        <v>0</v>
      </c>
      <c r="U20" s="70">
        <f t="shared" si="8"/>
        <v>0</v>
      </c>
      <c r="V20" s="70">
        <f t="shared" si="8"/>
        <v>0</v>
      </c>
      <c r="W20" s="70">
        <f t="shared" si="8"/>
        <v>0</v>
      </c>
      <c r="X20" s="70">
        <f t="shared" si="8"/>
        <v>0</v>
      </c>
      <c r="Y20" s="70">
        <f t="shared" si="8"/>
        <v>710.39459459459454</v>
      </c>
      <c r="Z20" s="70">
        <f t="shared" si="8"/>
        <v>1420.7891891891891</v>
      </c>
      <c r="AA20" s="70">
        <f t="shared" si="8"/>
        <v>2131.1837837837838</v>
      </c>
      <c r="AB20" s="70">
        <f t="shared" si="8"/>
        <v>2841.5783783783781</v>
      </c>
      <c r="AC20" s="70">
        <f t="shared" si="8"/>
        <v>3551.9729729729725</v>
      </c>
      <c r="AD20" s="70">
        <f t="shared" si="8"/>
        <v>3551.9729729729725</v>
      </c>
      <c r="AE20" s="70">
        <f t="shared" si="8"/>
        <v>3551.9729729729725</v>
      </c>
      <c r="AF20" s="70">
        <f t="shared" si="8"/>
        <v>3551.9729729729725</v>
      </c>
      <c r="AG20" s="70">
        <f t="shared" si="8"/>
        <v>3551.9729729729725</v>
      </c>
      <c r="AH20" s="70">
        <f t="shared" si="8"/>
        <v>3551.9729729729725</v>
      </c>
      <c r="AI20" s="70">
        <f t="shared" si="8"/>
        <v>3551.9729729729725</v>
      </c>
      <c r="AJ20" s="70">
        <f t="shared" si="8"/>
        <v>3551.9729729729725</v>
      </c>
      <c r="AK20" s="70">
        <f t="shared" si="8"/>
        <v>3551.9729729729725</v>
      </c>
      <c r="AL20" s="70">
        <f t="shared" si="8"/>
        <v>3551.9729729729725</v>
      </c>
      <c r="AM20" s="70">
        <f t="shared" si="8"/>
        <v>3551.9729729729725</v>
      </c>
      <c r="AN20" s="70">
        <f t="shared" si="8"/>
        <v>3551.9729729729725</v>
      </c>
      <c r="AO20" s="70">
        <f t="shared" si="8"/>
        <v>3551.9729729729725</v>
      </c>
      <c r="AP20" s="70">
        <f t="shared" si="8"/>
        <v>3551.9729729729725</v>
      </c>
      <c r="AQ20" s="70">
        <f t="shared" si="8"/>
        <v>3551.9729729729725</v>
      </c>
      <c r="AR20" s="70">
        <f t="shared" si="8"/>
        <v>3551.9729729729725</v>
      </c>
      <c r="AS20" s="70">
        <f t="shared" si="8"/>
        <v>3551.9729729729725</v>
      </c>
      <c r="AT20" s="70">
        <f t="shared" si="8"/>
        <v>3551.9729729729725</v>
      </c>
      <c r="AU20" s="70">
        <f t="shared" si="8"/>
        <v>3551.9729729729725</v>
      </c>
      <c r="AV20" s="70">
        <f t="shared" si="8"/>
        <v>3551.9729729729725</v>
      </c>
      <c r="AW20" s="70">
        <f t="shared" si="8"/>
        <v>3551.9729729729725</v>
      </c>
      <c r="AX20" s="70">
        <f t="shared" si="8"/>
        <v>3551.9729729729725</v>
      </c>
      <c r="AY20" s="70">
        <f t="shared" si="8"/>
        <v>3551.9729729729725</v>
      </c>
      <c r="AZ20" s="70">
        <f t="shared" si="8"/>
        <v>3551.9729729729725</v>
      </c>
      <c r="BA20" s="70">
        <f t="shared" si="8"/>
        <v>3551.9729729729725</v>
      </c>
      <c r="BB20" s="70">
        <f t="shared" si="8"/>
        <v>3551.9729729729725</v>
      </c>
      <c r="BC20" s="70">
        <f t="shared" si="8"/>
        <v>3551.9729729729725</v>
      </c>
      <c r="BD20" s="70">
        <f t="shared" si="8"/>
        <v>3551.9729729729725</v>
      </c>
      <c r="BE20" s="70">
        <f t="shared" si="8"/>
        <v>3551.9729729729725</v>
      </c>
      <c r="BF20" s="70">
        <f t="shared" si="8"/>
        <v>3551.9729729729725</v>
      </c>
      <c r="BG20" s="70">
        <f t="shared" si="8"/>
        <v>3551.9729729729725</v>
      </c>
      <c r="BH20" s="70">
        <f t="shared" si="8"/>
        <v>3551.9729729729725</v>
      </c>
      <c r="BI20" s="70">
        <f t="shared" si="8"/>
        <v>3551.9729729729725</v>
      </c>
      <c r="BJ20" s="70">
        <f t="shared" si="8"/>
        <v>3551.9729729729725</v>
      </c>
      <c r="BK20" s="70">
        <f t="shared" si="8"/>
        <v>3551.9729729729606</v>
      </c>
      <c r="BL20" s="70">
        <f t="shared" si="8"/>
        <v>0</v>
      </c>
      <c r="BM20" s="70">
        <f t="shared" si="8"/>
        <v>0</v>
      </c>
      <c r="BN20" s="70">
        <f t="shared" si="8"/>
        <v>0</v>
      </c>
      <c r="BO20" s="70">
        <f t="shared" si="8"/>
        <v>0</v>
      </c>
      <c r="BP20" s="70">
        <f t="shared" si="8"/>
        <v>0</v>
      </c>
      <c r="BQ20" s="70">
        <f t="shared" si="8"/>
        <v>0</v>
      </c>
      <c r="BR20" s="70">
        <f t="shared" si="8"/>
        <v>0</v>
      </c>
      <c r="BS20" s="70">
        <f t="shared" si="8"/>
        <v>0</v>
      </c>
      <c r="BT20" s="70">
        <f t="shared" si="8"/>
        <v>0</v>
      </c>
      <c r="BU20" s="70">
        <f t="shared" si="8"/>
        <v>0</v>
      </c>
      <c r="BV20" s="70">
        <f t="shared" si="8"/>
        <v>0</v>
      </c>
      <c r="BW20" s="70">
        <f t="shared" si="8"/>
        <v>0</v>
      </c>
      <c r="BX20" s="70">
        <f t="shared" si="8"/>
        <v>0</v>
      </c>
      <c r="BY20" s="70">
        <f t="shared" si="8"/>
        <v>0</v>
      </c>
      <c r="BZ20" s="70">
        <f t="shared" si="8"/>
        <v>0</v>
      </c>
      <c r="CA20" s="70">
        <f t="shared" ref="CA20:CP20" si="9">MIN(IF(CA19=0,0,+CA7/$G20)+BZ20,CA19)</f>
        <v>0</v>
      </c>
      <c r="CB20" s="70">
        <f t="shared" si="9"/>
        <v>0</v>
      </c>
      <c r="CC20" s="70">
        <f t="shared" si="9"/>
        <v>0</v>
      </c>
      <c r="CD20" s="70">
        <f t="shared" si="9"/>
        <v>0</v>
      </c>
      <c r="CE20" s="70">
        <f t="shared" si="9"/>
        <v>0</v>
      </c>
      <c r="CF20" s="70">
        <f t="shared" si="9"/>
        <v>0</v>
      </c>
      <c r="CG20" s="70">
        <f t="shared" si="9"/>
        <v>0</v>
      </c>
      <c r="CH20" s="70">
        <f t="shared" si="9"/>
        <v>0</v>
      </c>
      <c r="CI20" s="70">
        <f t="shared" si="9"/>
        <v>0</v>
      </c>
      <c r="CJ20" s="70">
        <f t="shared" si="9"/>
        <v>0</v>
      </c>
      <c r="CK20" s="70">
        <f t="shared" si="9"/>
        <v>0</v>
      </c>
      <c r="CL20" s="70">
        <f t="shared" si="9"/>
        <v>0</v>
      </c>
      <c r="CM20" s="70">
        <f t="shared" si="9"/>
        <v>0</v>
      </c>
      <c r="CN20" s="70">
        <f t="shared" si="9"/>
        <v>0</v>
      </c>
      <c r="CO20" s="70">
        <f t="shared" si="9"/>
        <v>0</v>
      </c>
      <c r="CP20" s="70">
        <f t="shared" si="9"/>
        <v>0</v>
      </c>
    </row>
    <row r="21" spans="6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70">
        <f t="shared" ref="N21:BY21" si="10">+N19-N20</f>
        <v>0</v>
      </c>
      <c r="O21" s="70">
        <f t="shared" si="10"/>
        <v>0</v>
      </c>
      <c r="P21" s="70">
        <f t="shared" si="10"/>
        <v>0</v>
      </c>
      <c r="Q21" s="70">
        <f t="shared" si="10"/>
        <v>0</v>
      </c>
      <c r="R21" s="70">
        <f t="shared" si="10"/>
        <v>0</v>
      </c>
      <c r="S21" s="70">
        <f t="shared" si="10"/>
        <v>0</v>
      </c>
      <c r="T21" s="70">
        <f t="shared" si="10"/>
        <v>0</v>
      </c>
      <c r="U21" s="70">
        <f t="shared" si="10"/>
        <v>0</v>
      </c>
      <c r="V21" s="70">
        <f t="shared" si="10"/>
        <v>0</v>
      </c>
      <c r="W21" s="70">
        <f t="shared" si="10"/>
        <v>0</v>
      </c>
      <c r="X21" s="70">
        <f t="shared" si="10"/>
        <v>0</v>
      </c>
      <c r="Y21" s="70">
        <f t="shared" si="10"/>
        <v>25574.205405405402</v>
      </c>
      <c r="Z21" s="70">
        <f t="shared" si="10"/>
        <v>50438.016216216209</v>
      </c>
      <c r="AA21" s="70">
        <f t="shared" si="10"/>
        <v>74591.432432432426</v>
      </c>
      <c r="AB21" s="70">
        <f t="shared" si="10"/>
        <v>98034.454054054047</v>
      </c>
      <c r="AC21" s="70">
        <f t="shared" si="10"/>
        <v>120767.08108108108</v>
      </c>
      <c r="AD21" s="70">
        <f t="shared" si="10"/>
        <v>117215.10810810811</v>
      </c>
      <c r="AE21" s="70">
        <f t="shared" si="10"/>
        <v>113663.13513513513</v>
      </c>
      <c r="AF21" s="70">
        <f t="shared" si="10"/>
        <v>110111.16216216216</v>
      </c>
      <c r="AG21" s="70">
        <f t="shared" si="10"/>
        <v>106559.18918918919</v>
      </c>
      <c r="AH21" s="70">
        <f t="shared" si="10"/>
        <v>103007.21621621621</v>
      </c>
      <c r="AI21" s="70">
        <f t="shared" si="10"/>
        <v>99455.24324324324</v>
      </c>
      <c r="AJ21" s="70">
        <f t="shared" si="10"/>
        <v>95903.270270270266</v>
      </c>
      <c r="AK21" s="70">
        <f t="shared" si="10"/>
        <v>92351.297297297293</v>
      </c>
      <c r="AL21" s="70">
        <f t="shared" si="10"/>
        <v>88799.32432432432</v>
      </c>
      <c r="AM21" s="70">
        <f t="shared" si="10"/>
        <v>85247.351351351346</v>
      </c>
      <c r="AN21" s="70">
        <f t="shared" si="10"/>
        <v>81695.378378378373</v>
      </c>
      <c r="AO21" s="70">
        <f t="shared" si="10"/>
        <v>78143.4054054054</v>
      </c>
      <c r="AP21" s="70">
        <f t="shared" si="10"/>
        <v>74591.432432432426</v>
      </c>
      <c r="AQ21" s="70">
        <f t="shared" si="10"/>
        <v>71039.459459459453</v>
      </c>
      <c r="AR21" s="70">
        <f t="shared" si="10"/>
        <v>67487.486486486479</v>
      </c>
      <c r="AS21" s="70">
        <f t="shared" si="10"/>
        <v>63935.513513513506</v>
      </c>
      <c r="AT21" s="70">
        <f t="shared" si="10"/>
        <v>60383.540540540533</v>
      </c>
      <c r="AU21" s="70">
        <f t="shared" si="10"/>
        <v>56831.567567567559</v>
      </c>
      <c r="AV21" s="70">
        <f t="shared" si="10"/>
        <v>53279.594594594586</v>
      </c>
      <c r="AW21" s="70">
        <f t="shared" si="10"/>
        <v>49727.621621621613</v>
      </c>
      <c r="AX21" s="70">
        <f t="shared" si="10"/>
        <v>46175.648648648639</v>
      </c>
      <c r="AY21" s="70">
        <f t="shared" si="10"/>
        <v>42623.675675675666</v>
      </c>
      <c r="AZ21" s="70">
        <f t="shared" si="10"/>
        <v>39071.702702702692</v>
      </c>
      <c r="BA21" s="70">
        <f t="shared" si="10"/>
        <v>35519.729729729719</v>
      </c>
      <c r="BB21" s="70">
        <f t="shared" si="10"/>
        <v>31967.756756756746</v>
      </c>
      <c r="BC21" s="70">
        <f t="shared" si="10"/>
        <v>28415.783783783772</v>
      </c>
      <c r="BD21" s="70">
        <f t="shared" si="10"/>
        <v>24863.810810810799</v>
      </c>
      <c r="BE21" s="70">
        <f t="shared" si="10"/>
        <v>21311.837837837826</v>
      </c>
      <c r="BF21" s="70">
        <f t="shared" si="10"/>
        <v>17759.864864864852</v>
      </c>
      <c r="BG21" s="70">
        <f t="shared" si="10"/>
        <v>14207.891891891879</v>
      </c>
      <c r="BH21" s="70">
        <f t="shared" si="10"/>
        <v>10655.918918918906</v>
      </c>
      <c r="BI21" s="70">
        <f t="shared" si="10"/>
        <v>7103.9459459459331</v>
      </c>
      <c r="BJ21" s="70">
        <f t="shared" si="10"/>
        <v>3551.9729729729606</v>
      </c>
      <c r="BK21" s="70">
        <f t="shared" si="10"/>
        <v>0</v>
      </c>
      <c r="BL21" s="70">
        <f t="shared" si="10"/>
        <v>0</v>
      </c>
      <c r="BM21" s="70">
        <f t="shared" si="10"/>
        <v>0</v>
      </c>
      <c r="BN21" s="70">
        <f t="shared" si="10"/>
        <v>0</v>
      </c>
      <c r="BO21" s="70">
        <f t="shared" si="10"/>
        <v>0</v>
      </c>
      <c r="BP21" s="70">
        <f t="shared" si="10"/>
        <v>0</v>
      </c>
      <c r="BQ21" s="70">
        <f t="shared" si="10"/>
        <v>0</v>
      </c>
      <c r="BR21" s="70">
        <f t="shared" si="10"/>
        <v>0</v>
      </c>
      <c r="BS21" s="70">
        <f t="shared" si="10"/>
        <v>0</v>
      </c>
      <c r="BT21" s="70">
        <f t="shared" si="10"/>
        <v>0</v>
      </c>
      <c r="BU21" s="70">
        <f t="shared" si="10"/>
        <v>0</v>
      </c>
      <c r="BV21" s="70">
        <f t="shared" si="10"/>
        <v>0</v>
      </c>
      <c r="BW21" s="70">
        <f t="shared" si="10"/>
        <v>0</v>
      </c>
      <c r="BX21" s="70">
        <f t="shared" si="10"/>
        <v>0</v>
      </c>
      <c r="BY21" s="70">
        <f t="shared" si="10"/>
        <v>0</v>
      </c>
      <c r="BZ21" s="70">
        <f t="shared" ref="BZ21:CP21" si="11">+BZ19-BZ20</f>
        <v>0</v>
      </c>
      <c r="CA21" s="70">
        <f t="shared" si="11"/>
        <v>0</v>
      </c>
      <c r="CB21" s="70">
        <f t="shared" si="11"/>
        <v>0</v>
      </c>
      <c r="CC21" s="70">
        <f t="shared" si="11"/>
        <v>0</v>
      </c>
      <c r="CD21" s="70">
        <f t="shared" si="11"/>
        <v>0</v>
      </c>
      <c r="CE21" s="70">
        <f t="shared" si="11"/>
        <v>0</v>
      </c>
      <c r="CF21" s="70">
        <f t="shared" si="11"/>
        <v>0</v>
      </c>
      <c r="CG21" s="70">
        <f t="shared" si="11"/>
        <v>0</v>
      </c>
      <c r="CH21" s="70">
        <f t="shared" si="11"/>
        <v>0</v>
      </c>
      <c r="CI21" s="70">
        <f t="shared" si="11"/>
        <v>0</v>
      </c>
      <c r="CJ21" s="70">
        <f t="shared" si="11"/>
        <v>0</v>
      </c>
      <c r="CK21" s="70">
        <f t="shared" si="11"/>
        <v>0</v>
      </c>
      <c r="CL21" s="70">
        <f t="shared" si="11"/>
        <v>0</v>
      </c>
      <c r="CM21" s="70">
        <f t="shared" si="11"/>
        <v>0</v>
      </c>
      <c r="CN21" s="70">
        <f t="shared" si="11"/>
        <v>0</v>
      </c>
      <c r="CO21" s="70">
        <f t="shared" si="11"/>
        <v>0</v>
      </c>
      <c r="CP21" s="70">
        <f t="shared" si="11"/>
        <v>0</v>
      </c>
    </row>
    <row r="22" spans="6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70">
        <f t="shared" ref="N22:BY22" si="12">AVERAGE(N19,N21)</f>
        <v>0</v>
      </c>
      <c r="O22" s="70">
        <f t="shared" si="12"/>
        <v>0</v>
      </c>
      <c r="P22" s="70">
        <f t="shared" si="12"/>
        <v>0</v>
      </c>
      <c r="Q22" s="70">
        <f t="shared" si="12"/>
        <v>0</v>
      </c>
      <c r="R22" s="70">
        <f t="shared" si="12"/>
        <v>0</v>
      </c>
      <c r="S22" s="70">
        <f t="shared" si="12"/>
        <v>0</v>
      </c>
      <c r="T22" s="70">
        <f t="shared" si="12"/>
        <v>0</v>
      </c>
      <c r="U22" s="70">
        <f t="shared" si="12"/>
        <v>0</v>
      </c>
      <c r="V22" s="70">
        <f t="shared" si="12"/>
        <v>0</v>
      </c>
      <c r="W22" s="70">
        <f t="shared" si="12"/>
        <v>0</v>
      </c>
      <c r="X22" s="70">
        <f t="shared" si="12"/>
        <v>0</v>
      </c>
      <c r="Y22" s="70">
        <f t="shared" si="12"/>
        <v>25929.4027027027</v>
      </c>
      <c r="Z22" s="70">
        <f t="shared" si="12"/>
        <v>51148.410810810805</v>
      </c>
      <c r="AA22" s="70">
        <f t="shared" si="12"/>
        <v>75657.024324324317</v>
      </c>
      <c r="AB22" s="70">
        <f t="shared" si="12"/>
        <v>99455.24324324324</v>
      </c>
      <c r="AC22" s="70">
        <f t="shared" si="12"/>
        <v>122543.06756756757</v>
      </c>
      <c r="AD22" s="70">
        <f t="shared" si="12"/>
        <v>118991.09459459459</v>
      </c>
      <c r="AE22" s="70">
        <f t="shared" si="12"/>
        <v>115439.12162162163</v>
      </c>
      <c r="AF22" s="70">
        <f t="shared" si="12"/>
        <v>111887.14864864864</v>
      </c>
      <c r="AG22" s="70">
        <f t="shared" si="12"/>
        <v>108335.17567567568</v>
      </c>
      <c r="AH22" s="70">
        <f t="shared" si="12"/>
        <v>104783.20270270269</v>
      </c>
      <c r="AI22" s="70">
        <f t="shared" si="12"/>
        <v>101231.22972972973</v>
      </c>
      <c r="AJ22" s="70">
        <f t="shared" si="12"/>
        <v>97679.256756756746</v>
      </c>
      <c r="AK22" s="70">
        <f t="shared" si="12"/>
        <v>94127.283783783787</v>
      </c>
      <c r="AL22" s="70">
        <f t="shared" si="12"/>
        <v>90575.310810810799</v>
      </c>
      <c r="AM22" s="70">
        <f t="shared" si="12"/>
        <v>87023.33783783784</v>
      </c>
      <c r="AN22" s="70">
        <f t="shared" si="12"/>
        <v>83471.364864864852</v>
      </c>
      <c r="AO22" s="70">
        <f t="shared" si="12"/>
        <v>79919.391891891893</v>
      </c>
      <c r="AP22" s="70">
        <f t="shared" si="12"/>
        <v>76367.418918918906</v>
      </c>
      <c r="AQ22" s="70">
        <f t="shared" si="12"/>
        <v>72815.445945945947</v>
      </c>
      <c r="AR22" s="70">
        <f t="shared" si="12"/>
        <v>69263.472972972959</v>
      </c>
      <c r="AS22" s="70">
        <f t="shared" si="12"/>
        <v>65711.5</v>
      </c>
      <c r="AT22" s="70">
        <f t="shared" si="12"/>
        <v>62159.527027027019</v>
      </c>
      <c r="AU22" s="70">
        <f t="shared" si="12"/>
        <v>58607.554054054046</v>
      </c>
      <c r="AV22" s="70">
        <f t="shared" si="12"/>
        <v>55055.581081081073</v>
      </c>
      <c r="AW22" s="70">
        <f t="shared" si="12"/>
        <v>51503.608108108099</v>
      </c>
      <c r="AX22" s="70">
        <f t="shared" si="12"/>
        <v>47951.635135135126</v>
      </c>
      <c r="AY22" s="70">
        <f t="shared" si="12"/>
        <v>44399.662162162153</v>
      </c>
      <c r="AZ22" s="70">
        <f t="shared" si="12"/>
        <v>40847.689189189179</v>
      </c>
      <c r="BA22" s="70">
        <f t="shared" si="12"/>
        <v>37295.716216216206</v>
      </c>
      <c r="BB22" s="70">
        <f t="shared" si="12"/>
        <v>33743.743243243232</v>
      </c>
      <c r="BC22" s="70">
        <f t="shared" si="12"/>
        <v>30191.770270270259</v>
      </c>
      <c r="BD22" s="70">
        <f t="shared" si="12"/>
        <v>26639.797297297286</v>
      </c>
      <c r="BE22" s="70">
        <f t="shared" si="12"/>
        <v>23087.824324324312</v>
      </c>
      <c r="BF22" s="70">
        <f t="shared" si="12"/>
        <v>19535.851351351339</v>
      </c>
      <c r="BG22" s="70">
        <f t="shared" si="12"/>
        <v>15983.878378378366</v>
      </c>
      <c r="BH22" s="70">
        <f t="shared" si="12"/>
        <v>12431.905405405392</v>
      </c>
      <c r="BI22" s="70">
        <f t="shared" si="12"/>
        <v>8879.9324324324189</v>
      </c>
      <c r="BJ22" s="70">
        <f t="shared" si="12"/>
        <v>5327.9594594594473</v>
      </c>
      <c r="BK22" s="70">
        <f t="shared" si="12"/>
        <v>1775.9864864864803</v>
      </c>
      <c r="BL22" s="70">
        <f t="shared" si="12"/>
        <v>0</v>
      </c>
      <c r="BM22" s="70">
        <f t="shared" si="12"/>
        <v>0</v>
      </c>
      <c r="BN22" s="70">
        <f t="shared" si="12"/>
        <v>0</v>
      </c>
      <c r="BO22" s="70">
        <f t="shared" si="12"/>
        <v>0</v>
      </c>
      <c r="BP22" s="70">
        <f t="shared" si="12"/>
        <v>0</v>
      </c>
      <c r="BQ22" s="70">
        <f t="shared" si="12"/>
        <v>0</v>
      </c>
      <c r="BR22" s="70">
        <f t="shared" si="12"/>
        <v>0</v>
      </c>
      <c r="BS22" s="70">
        <f t="shared" si="12"/>
        <v>0</v>
      </c>
      <c r="BT22" s="70">
        <f t="shared" si="12"/>
        <v>0</v>
      </c>
      <c r="BU22" s="70">
        <f t="shared" si="12"/>
        <v>0</v>
      </c>
      <c r="BV22" s="70">
        <f t="shared" si="12"/>
        <v>0</v>
      </c>
      <c r="BW22" s="70">
        <f t="shared" si="12"/>
        <v>0</v>
      </c>
      <c r="BX22" s="70">
        <f t="shared" si="12"/>
        <v>0</v>
      </c>
      <c r="BY22" s="70">
        <f t="shared" si="12"/>
        <v>0</v>
      </c>
      <c r="BZ22" s="70">
        <f t="shared" ref="BZ22:CP22" si="13">AVERAGE(BZ19,BZ21)</f>
        <v>0</v>
      </c>
      <c r="CA22" s="70">
        <f t="shared" si="13"/>
        <v>0</v>
      </c>
      <c r="CB22" s="70">
        <f t="shared" si="13"/>
        <v>0</v>
      </c>
      <c r="CC22" s="70">
        <f t="shared" si="13"/>
        <v>0</v>
      </c>
      <c r="CD22" s="70">
        <f t="shared" si="13"/>
        <v>0</v>
      </c>
      <c r="CE22" s="70">
        <f t="shared" si="13"/>
        <v>0</v>
      </c>
      <c r="CF22" s="70">
        <f t="shared" si="13"/>
        <v>0</v>
      </c>
      <c r="CG22" s="70">
        <f t="shared" si="13"/>
        <v>0</v>
      </c>
      <c r="CH22" s="70">
        <f t="shared" si="13"/>
        <v>0</v>
      </c>
      <c r="CI22" s="70">
        <f t="shared" si="13"/>
        <v>0</v>
      </c>
      <c r="CJ22" s="70">
        <f t="shared" si="13"/>
        <v>0</v>
      </c>
      <c r="CK22" s="70">
        <f t="shared" si="13"/>
        <v>0</v>
      </c>
      <c r="CL22" s="70">
        <f t="shared" si="13"/>
        <v>0</v>
      </c>
      <c r="CM22" s="70">
        <f t="shared" si="13"/>
        <v>0</v>
      </c>
      <c r="CN22" s="70">
        <f t="shared" si="13"/>
        <v>0</v>
      </c>
      <c r="CO22" s="70">
        <f t="shared" si="13"/>
        <v>0</v>
      </c>
      <c r="CP22" s="70">
        <f t="shared" si="13"/>
        <v>0</v>
      </c>
    </row>
    <row r="23" spans="6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71">
        <f t="shared" ref="N23:BY23" si="14">+N22*$G23+N20</f>
        <v>0</v>
      </c>
      <c r="O23" s="71">
        <f t="shared" si="14"/>
        <v>0</v>
      </c>
      <c r="P23" s="71">
        <f t="shared" si="14"/>
        <v>0</v>
      </c>
      <c r="Q23" s="71">
        <f t="shared" si="14"/>
        <v>0</v>
      </c>
      <c r="R23" s="71">
        <f t="shared" si="14"/>
        <v>0</v>
      </c>
      <c r="S23" s="71">
        <f t="shared" si="14"/>
        <v>0</v>
      </c>
      <c r="T23" s="71">
        <f t="shared" si="14"/>
        <v>0</v>
      </c>
      <c r="U23" s="71">
        <f t="shared" si="14"/>
        <v>0</v>
      </c>
      <c r="V23" s="71">
        <f t="shared" si="14"/>
        <v>0</v>
      </c>
      <c r="W23" s="71">
        <f t="shared" si="14"/>
        <v>0</v>
      </c>
      <c r="X23" s="71">
        <f t="shared" si="14"/>
        <v>0</v>
      </c>
      <c r="Y23" s="71">
        <f t="shared" si="14"/>
        <v>1519.3919589189186</v>
      </c>
      <c r="Z23" s="71">
        <f t="shared" si="14"/>
        <v>3016.6196064864862</v>
      </c>
      <c r="AA23" s="71">
        <f t="shared" si="14"/>
        <v>4491.6829427027023</v>
      </c>
      <c r="AB23" s="71">
        <f t="shared" si="14"/>
        <v>5944.5819675675666</v>
      </c>
      <c r="AC23" s="71">
        <f t="shared" si="14"/>
        <v>7375.3166810810808</v>
      </c>
      <c r="AD23" s="71">
        <f t="shared" si="14"/>
        <v>7264.4951243243231</v>
      </c>
      <c r="AE23" s="71">
        <f t="shared" si="14"/>
        <v>7153.6735675675673</v>
      </c>
      <c r="AF23" s="71">
        <f t="shared" si="14"/>
        <v>7042.8520108108096</v>
      </c>
      <c r="AG23" s="71">
        <f t="shared" si="14"/>
        <v>6932.0304540540537</v>
      </c>
      <c r="AH23" s="71">
        <f t="shared" si="14"/>
        <v>6821.2088972972961</v>
      </c>
      <c r="AI23" s="71">
        <f t="shared" si="14"/>
        <v>6710.3873405405402</v>
      </c>
      <c r="AJ23" s="71">
        <f t="shared" si="14"/>
        <v>6599.5657837837825</v>
      </c>
      <c r="AK23" s="71">
        <f t="shared" si="14"/>
        <v>6488.7442270270267</v>
      </c>
      <c r="AL23" s="71">
        <f t="shared" si="14"/>
        <v>6377.922670270269</v>
      </c>
      <c r="AM23" s="71">
        <f t="shared" si="14"/>
        <v>6267.1011135135132</v>
      </c>
      <c r="AN23" s="71">
        <f t="shared" si="14"/>
        <v>6156.2795567567555</v>
      </c>
      <c r="AO23" s="71">
        <f t="shared" si="14"/>
        <v>6045.4579999999996</v>
      </c>
      <c r="AP23" s="71">
        <f t="shared" si="14"/>
        <v>5934.636443243242</v>
      </c>
      <c r="AQ23" s="71">
        <f t="shared" si="14"/>
        <v>5823.8148864864861</v>
      </c>
      <c r="AR23" s="71">
        <f t="shared" si="14"/>
        <v>5712.9933297297284</v>
      </c>
      <c r="AS23" s="71">
        <f t="shared" si="14"/>
        <v>5602.1717729729726</v>
      </c>
      <c r="AT23" s="71">
        <f t="shared" si="14"/>
        <v>5491.3502162162149</v>
      </c>
      <c r="AU23" s="71">
        <f t="shared" si="14"/>
        <v>5380.5286594594581</v>
      </c>
      <c r="AV23" s="71">
        <f t="shared" si="14"/>
        <v>5269.7071027027014</v>
      </c>
      <c r="AW23" s="71">
        <f t="shared" si="14"/>
        <v>5158.8855459459446</v>
      </c>
      <c r="AX23" s="71">
        <f t="shared" si="14"/>
        <v>5048.0639891891879</v>
      </c>
      <c r="AY23" s="71">
        <f t="shared" si="14"/>
        <v>4937.2424324324311</v>
      </c>
      <c r="AZ23" s="71">
        <f t="shared" si="14"/>
        <v>4826.4208756756743</v>
      </c>
      <c r="BA23" s="71">
        <f t="shared" si="14"/>
        <v>4715.5993189189176</v>
      </c>
      <c r="BB23" s="71">
        <f t="shared" si="14"/>
        <v>4604.7777621621608</v>
      </c>
      <c r="BC23" s="71">
        <f t="shared" si="14"/>
        <v>4493.956205405404</v>
      </c>
      <c r="BD23" s="71">
        <f t="shared" si="14"/>
        <v>4383.1346486486473</v>
      </c>
      <c r="BE23" s="71">
        <f t="shared" si="14"/>
        <v>4272.3130918918905</v>
      </c>
      <c r="BF23" s="71">
        <f t="shared" si="14"/>
        <v>4161.4915351351337</v>
      </c>
      <c r="BG23" s="71">
        <f t="shared" si="14"/>
        <v>4050.6699783783774</v>
      </c>
      <c r="BH23" s="71">
        <f t="shared" si="14"/>
        <v>3939.8484216216207</v>
      </c>
      <c r="BI23" s="71">
        <f t="shared" si="14"/>
        <v>3829.0268648648639</v>
      </c>
      <c r="BJ23" s="71">
        <f t="shared" si="14"/>
        <v>3718.2053081081071</v>
      </c>
      <c r="BK23" s="71">
        <f t="shared" si="14"/>
        <v>3607.383751351339</v>
      </c>
      <c r="BL23" s="71">
        <f t="shared" si="14"/>
        <v>0</v>
      </c>
      <c r="BM23" s="71">
        <f t="shared" si="14"/>
        <v>0</v>
      </c>
      <c r="BN23" s="71">
        <f t="shared" si="14"/>
        <v>0</v>
      </c>
      <c r="BO23" s="71">
        <f t="shared" si="14"/>
        <v>0</v>
      </c>
      <c r="BP23" s="71">
        <f t="shared" si="14"/>
        <v>0</v>
      </c>
      <c r="BQ23" s="71">
        <f t="shared" si="14"/>
        <v>0</v>
      </c>
      <c r="BR23" s="71">
        <f t="shared" si="14"/>
        <v>0</v>
      </c>
      <c r="BS23" s="71">
        <f t="shared" si="14"/>
        <v>0</v>
      </c>
      <c r="BT23" s="71">
        <f t="shared" si="14"/>
        <v>0</v>
      </c>
      <c r="BU23" s="71">
        <f t="shared" si="14"/>
        <v>0</v>
      </c>
      <c r="BV23" s="71">
        <f t="shared" si="14"/>
        <v>0</v>
      </c>
      <c r="BW23" s="71">
        <f t="shared" si="14"/>
        <v>0</v>
      </c>
      <c r="BX23" s="71">
        <f t="shared" si="14"/>
        <v>0</v>
      </c>
      <c r="BY23" s="71">
        <f t="shared" si="14"/>
        <v>0</v>
      </c>
      <c r="BZ23" s="71">
        <f t="shared" ref="BZ23:CP23" si="15">+BZ22*$G23+BZ20</f>
        <v>0</v>
      </c>
      <c r="CA23" s="71">
        <f t="shared" si="15"/>
        <v>0</v>
      </c>
      <c r="CB23" s="71">
        <f t="shared" si="15"/>
        <v>0</v>
      </c>
      <c r="CC23" s="71">
        <f t="shared" si="15"/>
        <v>0</v>
      </c>
      <c r="CD23" s="71">
        <f t="shared" si="15"/>
        <v>0</v>
      </c>
      <c r="CE23" s="71">
        <f t="shared" si="15"/>
        <v>0</v>
      </c>
      <c r="CF23" s="71">
        <f t="shared" si="15"/>
        <v>0</v>
      </c>
      <c r="CG23" s="71">
        <f t="shared" si="15"/>
        <v>0</v>
      </c>
      <c r="CH23" s="71">
        <f t="shared" si="15"/>
        <v>0</v>
      </c>
      <c r="CI23" s="71">
        <f t="shared" si="15"/>
        <v>0</v>
      </c>
      <c r="CJ23" s="71">
        <f t="shared" si="15"/>
        <v>0</v>
      </c>
      <c r="CK23" s="71">
        <f t="shared" si="15"/>
        <v>0</v>
      </c>
      <c r="CL23" s="71">
        <f t="shared" si="15"/>
        <v>0</v>
      </c>
      <c r="CM23" s="71">
        <f t="shared" si="15"/>
        <v>0</v>
      </c>
      <c r="CN23" s="71">
        <f t="shared" si="15"/>
        <v>0</v>
      </c>
      <c r="CO23" s="71">
        <f t="shared" si="15"/>
        <v>0</v>
      </c>
      <c r="CP23" s="71">
        <f t="shared" si="15"/>
        <v>0</v>
      </c>
    </row>
  </sheetData>
  <mergeCells count="3">
    <mergeCell ref="B5:C5"/>
    <mergeCell ref="B7:B15"/>
    <mergeCell ref="I15:M15"/>
  </mergeCells>
  <dataValidations count="2">
    <dataValidation type="list" allowBlank="1" showInputMessage="1" showErrorMessage="1" sqref="H16 H12:H13" xr:uid="{360E1C69-AF89-4CF4-B086-7BD0B203B938}">
      <formula1>"Fixed,Variable"</formula1>
    </dataValidation>
    <dataValidation type="list" allowBlank="1" showInputMessage="1" showErrorMessage="1" sqref="E16 E12:E13" xr:uid="{2D04A236-2B11-40A2-821B-D5079E4AA1D3}">
      <formula1>Variables</formula1>
    </dataValidation>
  </dataValidations>
  <hyperlinks>
    <hyperlink ref="G3" location="'TITLE PAGE'!A1" display="Back to title page" xr:uid="{6FA5E64D-F967-4F43-A663-A5B9BA3666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D2C33-63ED-467B-B94A-A2584A6744CE}">
  <dimension ref="A1:CP23"/>
  <sheetViews>
    <sheetView zoomScale="60" zoomScaleNormal="60" workbookViewId="0">
      <selection activeCell="U8" sqref="U8:AM8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24.57031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6384" width="10.8554687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47.85" customHeight="1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48.6" customHeight="1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75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28.5" x14ac:dyDescent="0.2">
      <c r="B7" s="155" t="s">
        <v>99</v>
      </c>
      <c r="C7" s="28" t="s">
        <v>123</v>
      </c>
      <c r="D7" s="28" t="s">
        <v>124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33"/>
      <c r="O7" s="76">
        <v>2950</v>
      </c>
      <c r="P7" s="76">
        <v>2950</v>
      </c>
      <c r="Q7" s="76">
        <v>2950</v>
      </c>
      <c r="R7" s="76">
        <v>2950</v>
      </c>
      <c r="S7" s="76">
        <v>2950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28.5" x14ac:dyDescent="0.2">
      <c r="B8" s="156"/>
      <c r="C8" s="28" t="s">
        <v>123</v>
      </c>
      <c r="D8" s="28" t="s">
        <v>124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77">
        <v>970</v>
      </c>
      <c r="U8" s="77">
        <v>970</v>
      </c>
      <c r="V8" s="77">
        <v>970</v>
      </c>
      <c r="W8" s="77">
        <v>970</v>
      </c>
      <c r="X8" s="77">
        <v>970</v>
      </c>
      <c r="Y8" s="77">
        <v>970</v>
      </c>
      <c r="Z8" s="77">
        <v>970</v>
      </c>
      <c r="AA8" s="77">
        <v>970</v>
      </c>
      <c r="AB8" s="77">
        <v>970</v>
      </c>
      <c r="AC8" s="77">
        <v>970</v>
      </c>
      <c r="AD8" s="77">
        <v>970</v>
      </c>
      <c r="AE8" s="77">
        <v>970</v>
      </c>
      <c r="AF8" s="77">
        <v>970</v>
      </c>
      <c r="AG8" s="77">
        <v>970</v>
      </c>
      <c r="AH8" s="77">
        <v>970</v>
      </c>
      <c r="AI8" s="77">
        <v>970</v>
      </c>
      <c r="AJ8" s="77">
        <v>970</v>
      </c>
      <c r="AK8" s="77">
        <v>970</v>
      </c>
      <c r="AL8" s="77">
        <v>970</v>
      </c>
      <c r="AM8" s="77">
        <v>970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28.5" x14ac:dyDescent="0.2">
      <c r="B9" s="156"/>
      <c r="C9" s="28" t="s">
        <v>123</v>
      </c>
      <c r="D9" s="28" t="s">
        <v>124</v>
      </c>
      <c r="E9" s="28" t="s">
        <v>104</v>
      </c>
      <c r="F9" s="67"/>
      <c r="G9" s="29"/>
      <c r="H9" s="30" t="s">
        <v>103</v>
      </c>
      <c r="I9" s="31"/>
      <c r="J9" s="32"/>
      <c r="K9" s="32"/>
      <c r="L9" s="32"/>
      <c r="M9" s="32"/>
      <c r="N9" s="35">
        <f>+N23</f>
        <v>0</v>
      </c>
      <c r="O9" s="35">
        <f t="shared" ref="O9:BZ9" si="0">+O23</f>
        <v>170.52594594594592</v>
      </c>
      <c r="P9" s="35">
        <f t="shared" si="0"/>
        <v>338.56432432432428</v>
      </c>
      <c r="Q9" s="35">
        <f t="shared" si="0"/>
        <v>504.11513513513506</v>
      </c>
      <c r="R9" s="35">
        <f t="shared" si="0"/>
        <v>667.17837837837828</v>
      </c>
      <c r="S9" s="35">
        <f t="shared" si="0"/>
        <v>827.754054054054</v>
      </c>
      <c r="T9" s="35">
        <f t="shared" si="0"/>
        <v>815.31621621621616</v>
      </c>
      <c r="U9" s="35">
        <f t="shared" si="0"/>
        <v>802.87837837837833</v>
      </c>
      <c r="V9" s="35">
        <f t="shared" si="0"/>
        <v>790.4405405405405</v>
      </c>
      <c r="W9" s="35">
        <f t="shared" si="0"/>
        <v>778.00270270270266</v>
      </c>
      <c r="X9" s="35">
        <f t="shared" si="0"/>
        <v>765.56486486486483</v>
      </c>
      <c r="Y9" s="35">
        <f t="shared" si="0"/>
        <v>753.127027027027</v>
      </c>
      <c r="Z9" s="35">
        <f t="shared" si="0"/>
        <v>740.68918918918916</v>
      </c>
      <c r="AA9" s="35">
        <f t="shared" si="0"/>
        <v>728.25135135135133</v>
      </c>
      <c r="AB9" s="35">
        <f t="shared" si="0"/>
        <v>715.81351351351361</v>
      </c>
      <c r="AC9" s="35">
        <f t="shared" si="0"/>
        <v>703.37567567567567</v>
      </c>
      <c r="AD9" s="35">
        <f t="shared" si="0"/>
        <v>690.93783783783795</v>
      </c>
      <c r="AE9" s="35">
        <f t="shared" si="0"/>
        <v>678.5</v>
      </c>
      <c r="AF9" s="35">
        <f t="shared" si="0"/>
        <v>666.06216216216228</v>
      </c>
      <c r="AG9" s="35">
        <f t="shared" si="0"/>
        <v>653.62432432432445</v>
      </c>
      <c r="AH9" s="35">
        <f t="shared" si="0"/>
        <v>641.18648648648661</v>
      </c>
      <c r="AI9" s="35">
        <f t="shared" si="0"/>
        <v>628.74864864864878</v>
      </c>
      <c r="AJ9" s="35">
        <f t="shared" si="0"/>
        <v>616.31081081081095</v>
      </c>
      <c r="AK9" s="35">
        <f t="shared" si="0"/>
        <v>603.87297297297312</v>
      </c>
      <c r="AL9" s="35">
        <f t="shared" si="0"/>
        <v>591.43513513513528</v>
      </c>
      <c r="AM9" s="35">
        <f t="shared" si="0"/>
        <v>578.99729729729745</v>
      </c>
      <c r="AN9" s="35">
        <f t="shared" si="0"/>
        <v>566.55945945945962</v>
      </c>
      <c r="AO9" s="35">
        <f t="shared" si="0"/>
        <v>554.12162162162178</v>
      </c>
      <c r="AP9" s="35">
        <f t="shared" si="0"/>
        <v>541.68378378378395</v>
      </c>
      <c r="AQ9" s="35">
        <f t="shared" si="0"/>
        <v>529.24594594594623</v>
      </c>
      <c r="AR9" s="35">
        <f t="shared" si="0"/>
        <v>516.80810810810829</v>
      </c>
      <c r="AS9" s="35">
        <f t="shared" si="0"/>
        <v>504.37027027027045</v>
      </c>
      <c r="AT9" s="35">
        <f t="shared" si="0"/>
        <v>491.93243243243262</v>
      </c>
      <c r="AU9" s="35">
        <f t="shared" si="0"/>
        <v>479.49459459459479</v>
      </c>
      <c r="AV9" s="35">
        <f t="shared" si="0"/>
        <v>467.05675675675695</v>
      </c>
      <c r="AW9" s="35">
        <f t="shared" si="0"/>
        <v>454.61891891891912</v>
      </c>
      <c r="AX9" s="35">
        <f t="shared" si="0"/>
        <v>442.18108108108129</v>
      </c>
      <c r="AY9" s="35">
        <f t="shared" si="0"/>
        <v>429.74324324324346</v>
      </c>
      <c r="AZ9" s="35">
        <f t="shared" si="0"/>
        <v>417.30540540540562</v>
      </c>
      <c r="BA9" s="35">
        <f t="shared" si="0"/>
        <v>404.86756756756773</v>
      </c>
      <c r="BB9" s="35">
        <f t="shared" si="0"/>
        <v>6.3503193814540278E-12</v>
      </c>
      <c r="BC9" s="35">
        <f t="shared" si="0"/>
        <v>0</v>
      </c>
      <c r="BD9" s="35">
        <f t="shared" si="0"/>
        <v>0</v>
      </c>
      <c r="BE9" s="35">
        <f t="shared" si="0"/>
        <v>0</v>
      </c>
      <c r="BF9" s="35">
        <f t="shared" si="0"/>
        <v>0</v>
      </c>
      <c r="BG9" s="35">
        <f t="shared" si="0"/>
        <v>0</v>
      </c>
      <c r="BH9" s="35">
        <f t="shared" si="0"/>
        <v>0</v>
      </c>
      <c r="BI9" s="35">
        <f t="shared" si="0"/>
        <v>0</v>
      </c>
      <c r="BJ9" s="35">
        <f t="shared" si="0"/>
        <v>0</v>
      </c>
      <c r="BK9" s="35">
        <f t="shared" si="0"/>
        <v>0</v>
      </c>
      <c r="BL9" s="35">
        <f t="shared" si="0"/>
        <v>0</v>
      </c>
      <c r="BM9" s="35">
        <f t="shared" si="0"/>
        <v>0</v>
      </c>
      <c r="BN9" s="35">
        <f t="shared" si="0"/>
        <v>0</v>
      </c>
      <c r="BO9" s="35">
        <f t="shared" si="0"/>
        <v>0</v>
      </c>
      <c r="BP9" s="35">
        <f t="shared" si="0"/>
        <v>0</v>
      </c>
      <c r="BQ9" s="35">
        <f t="shared" si="0"/>
        <v>0</v>
      </c>
      <c r="BR9" s="35">
        <f t="shared" si="0"/>
        <v>0</v>
      </c>
      <c r="BS9" s="35">
        <f t="shared" si="0"/>
        <v>0</v>
      </c>
      <c r="BT9" s="35">
        <f t="shared" si="0"/>
        <v>0</v>
      </c>
      <c r="BU9" s="35">
        <f t="shared" si="0"/>
        <v>0</v>
      </c>
      <c r="BV9" s="35">
        <f t="shared" si="0"/>
        <v>0</v>
      </c>
      <c r="BW9" s="35">
        <f t="shared" si="0"/>
        <v>0</v>
      </c>
      <c r="BX9" s="35">
        <f t="shared" si="0"/>
        <v>0</v>
      </c>
      <c r="BY9" s="35">
        <f t="shared" si="0"/>
        <v>0</v>
      </c>
      <c r="BZ9" s="35">
        <f t="shared" si="0"/>
        <v>0</v>
      </c>
      <c r="CA9" s="35">
        <f t="shared" ref="CA9:CP9" si="1">+CA23</f>
        <v>0</v>
      </c>
      <c r="CB9" s="35">
        <f t="shared" si="1"/>
        <v>0</v>
      </c>
      <c r="CC9" s="35">
        <f t="shared" si="1"/>
        <v>0</v>
      </c>
      <c r="CD9" s="35">
        <f t="shared" si="1"/>
        <v>0</v>
      </c>
      <c r="CE9" s="35">
        <f t="shared" si="1"/>
        <v>0</v>
      </c>
      <c r="CF9" s="35">
        <f t="shared" si="1"/>
        <v>0</v>
      </c>
      <c r="CG9" s="35">
        <f t="shared" si="1"/>
        <v>0</v>
      </c>
      <c r="CH9" s="35">
        <f t="shared" si="1"/>
        <v>0</v>
      </c>
      <c r="CI9" s="35">
        <f t="shared" si="1"/>
        <v>0</v>
      </c>
      <c r="CJ9" s="35">
        <f t="shared" si="1"/>
        <v>0</v>
      </c>
      <c r="CK9" s="35">
        <f t="shared" si="1"/>
        <v>0</v>
      </c>
      <c r="CL9" s="35">
        <f t="shared" si="1"/>
        <v>0</v>
      </c>
      <c r="CM9" s="35">
        <f t="shared" si="1"/>
        <v>0</v>
      </c>
      <c r="CN9" s="35">
        <f t="shared" si="1"/>
        <v>0</v>
      </c>
      <c r="CO9" s="35">
        <f t="shared" si="1"/>
        <v>0</v>
      </c>
      <c r="CP9" s="35">
        <f t="shared" si="1"/>
        <v>0</v>
      </c>
    </row>
    <row r="10" spans="1:94" ht="28.5" x14ac:dyDescent="0.25">
      <c r="B10" s="156"/>
      <c r="C10" s="28" t="s">
        <v>123</v>
      </c>
      <c r="D10" s="28" t="s">
        <v>124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>N10</f>
        <v>3.5000000000000003E-2</v>
      </c>
      <c r="P10" s="38">
        <f>O10</f>
        <v>3.5000000000000003E-2</v>
      </c>
      <c r="Q10" s="38">
        <f t="shared" ref="Q10:AR10" si="2">P10</f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 t="shared" ref="AU10:AY10" si="3">+AT10</f>
        <v>0.03</v>
      </c>
      <c r="AV10" s="38">
        <f t="shared" si="3"/>
        <v>0.03</v>
      </c>
      <c r="AW10" s="38">
        <f t="shared" si="3"/>
        <v>0.03</v>
      </c>
      <c r="AX10" s="38">
        <f t="shared" si="3"/>
        <v>0.03</v>
      </c>
      <c r="AY10" s="38">
        <f t="shared" si="3"/>
        <v>0.03</v>
      </c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28.5" x14ac:dyDescent="0.2">
      <c r="B11" s="156"/>
      <c r="C11" s="28" t="s">
        <v>123</v>
      </c>
      <c r="D11" s="28" t="s">
        <v>124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>1/(1+O10)*N11</f>
        <v>0.93351070036640305</v>
      </c>
      <c r="P11" s="39">
        <f t="shared" ref="P11:AY11" si="4">1/(1+P10)*O11</f>
        <v>0.90194270566802237</v>
      </c>
      <c r="Q11" s="39">
        <f t="shared" si="4"/>
        <v>0.87144222769857238</v>
      </c>
      <c r="R11" s="39">
        <f t="shared" si="4"/>
        <v>0.84197316685852408</v>
      </c>
      <c r="S11" s="39">
        <f t="shared" si="4"/>
        <v>0.81350064430775282</v>
      </c>
      <c r="T11" s="39">
        <f t="shared" si="4"/>
        <v>0.78599096068381924</v>
      </c>
      <c r="U11" s="39">
        <f t="shared" si="4"/>
        <v>0.75941155621625056</v>
      </c>
      <c r="V11" s="39">
        <f t="shared" si="4"/>
        <v>0.73373097218961414</v>
      </c>
      <c r="W11" s="39">
        <f t="shared" si="4"/>
        <v>0.70891881370977217</v>
      </c>
      <c r="X11" s="39">
        <f t="shared" si="4"/>
        <v>0.68494571372924851</v>
      </c>
      <c r="Y11" s="39">
        <f t="shared" si="4"/>
        <v>0.66178329828912907</v>
      </c>
      <c r="Z11" s="39">
        <f t="shared" si="4"/>
        <v>0.63940415293635666</v>
      </c>
      <c r="AA11" s="39">
        <f t="shared" si="4"/>
        <v>0.61778179027667313</v>
      </c>
      <c r="AB11" s="39">
        <f t="shared" si="4"/>
        <v>0.59689061862480497</v>
      </c>
      <c r="AC11" s="39">
        <f t="shared" si="4"/>
        <v>0.57670591171478747</v>
      </c>
      <c r="AD11" s="39">
        <f t="shared" si="4"/>
        <v>0.55720377943457733</v>
      </c>
      <c r="AE11" s="39">
        <f t="shared" si="4"/>
        <v>0.53836113955031628</v>
      </c>
      <c r="AF11" s="39">
        <f t="shared" si="4"/>
        <v>0.520155690386779</v>
      </c>
      <c r="AG11" s="39">
        <f t="shared" si="4"/>
        <v>0.50256588443167061</v>
      </c>
      <c r="AH11" s="39">
        <f t="shared" si="4"/>
        <v>0.48557090283253201</v>
      </c>
      <c r="AI11" s="39">
        <f t="shared" si="4"/>
        <v>0.46915063075606961</v>
      </c>
      <c r="AJ11" s="39">
        <f t="shared" si="4"/>
        <v>0.45328563358074364</v>
      </c>
      <c r="AK11" s="39">
        <f t="shared" si="4"/>
        <v>0.43795713389443836</v>
      </c>
      <c r="AL11" s="39">
        <f t="shared" si="4"/>
        <v>0.42314698926998878</v>
      </c>
      <c r="AM11" s="39">
        <f t="shared" si="4"/>
        <v>0.40883767079225974</v>
      </c>
      <c r="AN11" s="39">
        <f t="shared" si="4"/>
        <v>0.39501224231136212</v>
      </c>
      <c r="AO11" s="39">
        <f t="shared" si="4"/>
        <v>0.38165434039745133</v>
      </c>
      <c r="AP11" s="39">
        <f t="shared" si="4"/>
        <v>0.36874815497338298</v>
      </c>
      <c r="AQ11" s="39">
        <f t="shared" si="4"/>
        <v>0.35627841060230242</v>
      </c>
      <c r="AR11" s="39">
        <f t="shared" si="4"/>
        <v>0.34423034840802169</v>
      </c>
      <c r="AS11" s="39">
        <f t="shared" si="4"/>
        <v>0.33420422175536085</v>
      </c>
      <c r="AT11" s="39">
        <f t="shared" si="4"/>
        <v>0.32447011820908822</v>
      </c>
      <c r="AU11" s="39">
        <f t="shared" si="4"/>
        <v>0.31501953224183321</v>
      </c>
      <c r="AV11" s="39">
        <f t="shared" si="4"/>
        <v>0.30584420606003226</v>
      </c>
      <c r="AW11" s="39">
        <f t="shared" si="4"/>
        <v>0.29693612238838085</v>
      </c>
      <c r="AX11" s="39">
        <f t="shared" si="4"/>
        <v>0.28828749746444743</v>
      </c>
      <c r="AY11" s="39">
        <f t="shared" si="4"/>
        <v>0.27989077423732761</v>
      </c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28.5" x14ac:dyDescent="0.2">
      <c r="B12" s="156"/>
      <c r="C12" s="28" t="s">
        <v>123</v>
      </c>
      <c r="D12" s="28" t="s">
        <v>124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68"/>
      <c r="O12" s="78">
        <f>1012/5</f>
        <v>202.4</v>
      </c>
      <c r="P12" s="78">
        <f>1012/5</f>
        <v>202.4</v>
      </c>
      <c r="Q12" s="78">
        <f>1012/5</f>
        <v>202.4</v>
      </c>
      <c r="R12" s="78">
        <f>1012/5</f>
        <v>202.4</v>
      </c>
      <c r="S12" s="78">
        <f>1012/5</f>
        <v>202.4</v>
      </c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28.5" x14ac:dyDescent="0.2">
      <c r="B13" s="156"/>
      <c r="C13" s="28" t="s">
        <v>123</v>
      </c>
      <c r="D13" s="28" t="s">
        <v>124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68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28" t="s">
        <v>123</v>
      </c>
      <c r="D14" s="28" t="s">
        <v>124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BY14" si="5">IF((N8+N9)*N11&lt;&gt;0,(N8+N9)*N11,"")</f>
        <v/>
      </c>
      <c r="O14" s="47">
        <f t="shared" si="5"/>
        <v>159.18779523064336</v>
      </c>
      <c r="P14" s="47">
        <f t="shared" si="5"/>
        <v>305.36562272374687</v>
      </c>
      <c r="Q14" s="47">
        <f t="shared" si="5"/>
        <v>439.30721637872898</v>
      </c>
      <c r="R14" s="47">
        <f t="shared" si="5"/>
        <v>561.74629210277783</v>
      </c>
      <c r="S14" s="47">
        <f t="shared" si="5"/>
        <v>673.37845630132733</v>
      </c>
      <c r="T14" s="47">
        <f t="shared" si="5"/>
        <v>1403.242407908185</v>
      </c>
      <c r="U14" s="47">
        <f t="shared" si="5"/>
        <v>1346.3443283064669</v>
      </c>
      <c r="V14" s="47">
        <f t="shared" si="5"/>
        <v>1291.6897492928206</v>
      </c>
      <c r="W14" s="47">
        <f t="shared" si="5"/>
        <v>1239.1920023614755</v>
      </c>
      <c r="X14" s="47">
        <f t="shared" si="5"/>
        <v>1188.7677150882716</v>
      </c>
      <c r="Y14" s="47">
        <f t="shared" si="5"/>
        <v>1140.3366873170871</v>
      </c>
      <c r="Z14" s="47">
        <f t="shared" si="5"/>
        <v>1093.8217719508964</v>
      </c>
      <c r="AA14" s="47">
        <f t="shared" si="5"/>
        <v>1049.1487601776173</v>
      </c>
      <c r="AB14" s="47">
        <f t="shared" si="5"/>
        <v>1006.2462709671371</v>
      </c>
      <c r="AC14" s="47">
        <f t="shared" si="5"/>
        <v>965.04564468188903</v>
      </c>
      <c r="AD14" s="47">
        <f t="shared" si="5"/>
        <v>925.48084064913837</v>
      </c>
      <c r="AE14" s="47">
        <f t="shared" si="5"/>
        <v>887.48833854869633</v>
      </c>
      <c r="AF14" s="47">
        <f t="shared" si="5"/>
        <v>851.00704347514579</v>
      </c>
      <c r="AG14" s="47">
        <f t="shared" si="5"/>
        <v>815.97819453882767</v>
      </c>
      <c r="AH14" s="47">
        <f t="shared" si="5"/>
        <v>782.34527687481841</v>
      </c>
      <c r="AI14" s="47">
        <f t="shared" si="5"/>
        <v>750.05393693392739</v>
      </c>
      <c r="AJ14" s="47">
        <f t="shared" si="5"/>
        <v>719.05190093436158</v>
      </c>
      <c r="AK14" s="47">
        <f t="shared" si="5"/>
        <v>689.28889635716212</v>
      </c>
      <c r="AL14" s="47">
        <f t="shared" si="5"/>
        <v>660.71657637281055</v>
      </c>
      <c r="AM14" s="47">
        <f t="shared" si="5"/>
        <v>633.28844709053249</v>
      </c>
      <c r="AN14" s="47">
        <f t="shared" si="5"/>
        <v>223.79792248379439</v>
      </c>
      <c r="AO14" s="47">
        <f t="shared" si="5"/>
        <v>211.48292199996618</v>
      </c>
      <c r="AP14" s="47">
        <f t="shared" si="5"/>
        <v>199.74489584927124</v>
      </c>
      <c r="AQ14" s="47">
        <f t="shared" si="5"/>
        <v>188.55890443933379</v>
      </c>
      <c r="AR14" s="47">
        <f t="shared" si="5"/>
        <v>177.90103511414466</v>
      </c>
      <c r="AS14" s="47">
        <f t="shared" si="5"/>
        <v>168.56267365221674</v>
      </c>
      <c r="AT14" s="47">
        <f t="shared" si="5"/>
        <v>159.61737450223572</v>
      </c>
      <c r="AU14" s="47">
        <f t="shared" si="5"/>
        <v>151.05016290167669</v>
      </c>
      <c r="AV14" s="47">
        <f t="shared" si="5"/>
        <v>142.84660295524395</v>
      </c>
      <c r="AW14" s="47">
        <f t="shared" si="5"/>
        <v>134.99277894818155</v>
      </c>
      <c r="AX14" s="47">
        <f t="shared" si="5"/>
        <v>127.47527729098884</v>
      </c>
      <c r="AY14" s="47">
        <f t="shared" si="5"/>
        <v>120.28116907461161</v>
      </c>
      <c r="AZ14" s="47" t="str">
        <f t="shared" si="5"/>
        <v/>
      </c>
      <c r="BA14" s="47" t="str">
        <f t="shared" si="5"/>
        <v/>
      </c>
      <c r="BB14" s="47" t="str">
        <f t="shared" si="5"/>
        <v/>
      </c>
      <c r="BC14" s="47" t="str">
        <f t="shared" si="5"/>
        <v/>
      </c>
      <c r="BD14" s="47" t="str">
        <f t="shared" si="5"/>
        <v/>
      </c>
      <c r="BE14" s="47" t="str">
        <f t="shared" si="5"/>
        <v/>
      </c>
      <c r="BF14" s="47" t="str">
        <f t="shared" si="5"/>
        <v/>
      </c>
      <c r="BG14" s="47" t="str">
        <f t="shared" si="5"/>
        <v/>
      </c>
      <c r="BH14" s="47" t="str">
        <f t="shared" si="5"/>
        <v/>
      </c>
      <c r="BI14" s="47" t="str">
        <f t="shared" si="5"/>
        <v/>
      </c>
      <c r="BJ14" s="47" t="str">
        <f t="shared" si="5"/>
        <v/>
      </c>
      <c r="BK14" s="47" t="str">
        <f t="shared" si="5"/>
        <v/>
      </c>
      <c r="BL14" s="47" t="str">
        <f t="shared" si="5"/>
        <v/>
      </c>
      <c r="BM14" s="47" t="str">
        <f t="shared" si="5"/>
        <v/>
      </c>
      <c r="BN14" s="47" t="str">
        <f t="shared" si="5"/>
        <v/>
      </c>
      <c r="BO14" s="47" t="str">
        <f t="shared" si="5"/>
        <v/>
      </c>
      <c r="BP14" s="47" t="str">
        <f t="shared" si="5"/>
        <v/>
      </c>
      <c r="BQ14" s="47" t="str">
        <f t="shared" si="5"/>
        <v/>
      </c>
      <c r="BR14" s="47" t="str">
        <f t="shared" si="5"/>
        <v/>
      </c>
      <c r="BS14" s="47" t="str">
        <f t="shared" si="5"/>
        <v/>
      </c>
      <c r="BT14" s="47" t="str">
        <f t="shared" si="5"/>
        <v/>
      </c>
      <c r="BU14" s="47" t="str">
        <f t="shared" si="5"/>
        <v/>
      </c>
      <c r="BV14" s="47" t="str">
        <f t="shared" si="5"/>
        <v/>
      </c>
      <c r="BW14" s="47" t="str">
        <f t="shared" si="5"/>
        <v/>
      </c>
      <c r="BX14" s="47" t="str">
        <f t="shared" si="5"/>
        <v/>
      </c>
      <c r="BY14" s="47" t="str">
        <f t="shared" si="5"/>
        <v/>
      </c>
      <c r="BZ14" s="47" t="str">
        <f t="shared" ref="BZ14:CP14" si="6">IF((BZ8+BZ9)*BZ11&lt;&gt;0,(BZ8+BZ9)*BZ11,"")</f>
        <v/>
      </c>
      <c r="CA14" s="47" t="str">
        <f t="shared" si="6"/>
        <v/>
      </c>
      <c r="CB14" s="47" t="str">
        <f t="shared" si="6"/>
        <v/>
      </c>
      <c r="CC14" s="47" t="str">
        <f t="shared" si="6"/>
        <v/>
      </c>
      <c r="CD14" s="47" t="str">
        <f t="shared" si="6"/>
        <v/>
      </c>
      <c r="CE14" s="47" t="str">
        <f t="shared" si="6"/>
        <v/>
      </c>
      <c r="CF14" s="47" t="str">
        <f t="shared" si="6"/>
        <v/>
      </c>
      <c r="CG14" s="47" t="str">
        <f t="shared" si="6"/>
        <v/>
      </c>
      <c r="CH14" s="47" t="str">
        <f t="shared" si="6"/>
        <v/>
      </c>
      <c r="CI14" s="47" t="str">
        <f t="shared" si="6"/>
        <v/>
      </c>
      <c r="CJ14" s="47" t="str">
        <f t="shared" si="6"/>
        <v/>
      </c>
      <c r="CK14" s="47" t="str">
        <f t="shared" si="6"/>
        <v/>
      </c>
      <c r="CL14" s="47" t="str">
        <f t="shared" si="6"/>
        <v/>
      </c>
      <c r="CM14" s="47" t="str">
        <f t="shared" si="6"/>
        <v/>
      </c>
      <c r="CN14" s="47" t="str">
        <f t="shared" si="6"/>
        <v/>
      </c>
      <c r="CO14" s="47" t="str">
        <f t="shared" si="6"/>
        <v/>
      </c>
      <c r="CP14" s="48" t="str">
        <f t="shared" si="6"/>
        <v/>
      </c>
    </row>
    <row r="15" spans="1:94" s="42" customFormat="1" ht="29.25" thickBot="1" x14ac:dyDescent="0.25">
      <c r="B15" s="157"/>
      <c r="C15" s="28" t="s">
        <v>123</v>
      </c>
      <c r="D15" s="28" t="s">
        <v>124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23583.831891776157</v>
      </c>
      <c r="J15" s="159"/>
      <c r="K15" s="159"/>
      <c r="L15" s="159"/>
      <c r="M15" s="160"/>
    </row>
    <row r="16" spans="1:94" s="42" customFormat="1" ht="35.25" customHeight="1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6:94" ht="15" thickBot="1" x14ac:dyDescent="0.25"/>
    <row r="18" spans="6:94" ht="18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6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BZ19" si="7">+O7+N21</f>
        <v>2950</v>
      </c>
      <c r="P19" s="58">
        <f t="shared" si="7"/>
        <v>5820.27027027027</v>
      </c>
      <c r="Q19" s="58">
        <f t="shared" si="7"/>
        <v>8610.8108108108099</v>
      </c>
      <c r="R19" s="58">
        <f t="shared" si="7"/>
        <v>11321.62162162162</v>
      </c>
      <c r="S19" s="58">
        <f t="shared" si="7"/>
        <v>13952.702702702702</v>
      </c>
      <c r="T19" s="58">
        <f t="shared" si="7"/>
        <v>13554.054054054053</v>
      </c>
      <c r="U19" s="58">
        <f t="shared" si="7"/>
        <v>13155.405405405405</v>
      </c>
      <c r="V19" s="58">
        <f t="shared" si="7"/>
        <v>12756.756756756757</v>
      </c>
      <c r="W19" s="58">
        <f t="shared" si="7"/>
        <v>12358.108108108108</v>
      </c>
      <c r="X19" s="58">
        <f t="shared" si="7"/>
        <v>11959.45945945946</v>
      </c>
      <c r="Y19" s="58">
        <f t="shared" si="7"/>
        <v>11560.810810810812</v>
      </c>
      <c r="Z19" s="58">
        <f t="shared" si="7"/>
        <v>11162.162162162163</v>
      </c>
      <c r="AA19" s="58">
        <f t="shared" si="7"/>
        <v>10763.513513513515</v>
      </c>
      <c r="AB19" s="58">
        <f t="shared" si="7"/>
        <v>10364.864864864867</v>
      </c>
      <c r="AC19" s="58">
        <f t="shared" si="7"/>
        <v>9966.2162162162185</v>
      </c>
      <c r="AD19" s="58">
        <f t="shared" si="7"/>
        <v>9567.5675675675702</v>
      </c>
      <c r="AE19" s="58">
        <f t="shared" si="7"/>
        <v>9168.9189189189219</v>
      </c>
      <c r="AF19" s="58">
        <f t="shared" si="7"/>
        <v>8770.2702702702736</v>
      </c>
      <c r="AG19" s="58">
        <f t="shared" si="7"/>
        <v>8371.6216216216253</v>
      </c>
      <c r="AH19" s="58">
        <f t="shared" si="7"/>
        <v>7972.972972972977</v>
      </c>
      <c r="AI19" s="58">
        <f t="shared" si="7"/>
        <v>7574.3243243243287</v>
      </c>
      <c r="AJ19" s="58">
        <f t="shared" si="7"/>
        <v>7175.6756756756804</v>
      </c>
      <c r="AK19" s="58">
        <f t="shared" si="7"/>
        <v>6777.0270270270321</v>
      </c>
      <c r="AL19" s="58">
        <f t="shared" si="7"/>
        <v>6378.3783783783838</v>
      </c>
      <c r="AM19" s="58">
        <f t="shared" si="7"/>
        <v>5979.7297297297355</v>
      </c>
      <c r="AN19" s="58">
        <f t="shared" si="7"/>
        <v>5581.0810810810872</v>
      </c>
      <c r="AO19" s="58">
        <f t="shared" si="7"/>
        <v>5182.4324324324389</v>
      </c>
      <c r="AP19" s="58">
        <f t="shared" si="7"/>
        <v>4783.7837837837906</v>
      </c>
      <c r="AQ19" s="58">
        <f t="shared" si="7"/>
        <v>4385.1351351351423</v>
      </c>
      <c r="AR19" s="58">
        <f t="shared" si="7"/>
        <v>3986.4864864864935</v>
      </c>
      <c r="AS19" s="58">
        <f t="shared" si="7"/>
        <v>3587.8378378378447</v>
      </c>
      <c r="AT19" s="58">
        <f t="shared" si="7"/>
        <v>3189.189189189196</v>
      </c>
      <c r="AU19" s="58">
        <f t="shared" si="7"/>
        <v>2790.5405405405472</v>
      </c>
      <c r="AV19" s="58">
        <f t="shared" si="7"/>
        <v>2391.8918918918985</v>
      </c>
      <c r="AW19" s="58">
        <f t="shared" si="7"/>
        <v>1993.2432432432497</v>
      </c>
      <c r="AX19" s="58">
        <f t="shared" si="7"/>
        <v>1594.5945945946009</v>
      </c>
      <c r="AY19" s="58">
        <f t="shared" si="7"/>
        <v>1195.9459459459522</v>
      </c>
      <c r="AZ19" s="58">
        <f t="shared" si="7"/>
        <v>797.29729729730354</v>
      </c>
      <c r="BA19" s="58">
        <f t="shared" si="7"/>
        <v>398.6486486486549</v>
      </c>
      <c r="BB19" s="58">
        <f t="shared" si="7"/>
        <v>6.2527760746888816E-12</v>
      </c>
      <c r="BC19" s="58">
        <f t="shared" si="7"/>
        <v>0</v>
      </c>
      <c r="BD19" s="58">
        <f t="shared" si="7"/>
        <v>0</v>
      </c>
      <c r="BE19" s="58">
        <f t="shared" si="7"/>
        <v>0</v>
      </c>
      <c r="BF19" s="58">
        <f t="shared" si="7"/>
        <v>0</v>
      </c>
      <c r="BG19" s="58">
        <f t="shared" si="7"/>
        <v>0</v>
      </c>
      <c r="BH19" s="58">
        <f t="shared" si="7"/>
        <v>0</v>
      </c>
      <c r="BI19" s="58">
        <f t="shared" si="7"/>
        <v>0</v>
      </c>
      <c r="BJ19" s="58">
        <f t="shared" si="7"/>
        <v>0</v>
      </c>
      <c r="BK19" s="58">
        <f t="shared" si="7"/>
        <v>0</v>
      </c>
      <c r="BL19" s="58">
        <f t="shared" si="7"/>
        <v>0</v>
      </c>
      <c r="BM19" s="58">
        <f t="shared" si="7"/>
        <v>0</v>
      </c>
      <c r="BN19" s="58">
        <f t="shared" si="7"/>
        <v>0</v>
      </c>
      <c r="BO19" s="58">
        <f t="shared" si="7"/>
        <v>0</v>
      </c>
      <c r="BP19" s="58">
        <f t="shared" si="7"/>
        <v>0</v>
      </c>
      <c r="BQ19" s="58">
        <f t="shared" si="7"/>
        <v>0</v>
      </c>
      <c r="BR19" s="58">
        <f t="shared" si="7"/>
        <v>0</v>
      </c>
      <c r="BS19" s="58">
        <f t="shared" si="7"/>
        <v>0</v>
      </c>
      <c r="BT19" s="58">
        <f t="shared" si="7"/>
        <v>0</v>
      </c>
      <c r="BU19" s="58">
        <f t="shared" si="7"/>
        <v>0</v>
      </c>
      <c r="BV19" s="58">
        <f t="shared" si="7"/>
        <v>0</v>
      </c>
      <c r="BW19" s="58">
        <f t="shared" si="7"/>
        <v>0</v>
      </c>
      <c r="BX19" s="58">
        <f t="shared" si="7"/>
        <v>0</v>
      </c>
      <c r="BY19" s="58">
        <f t="shared" si="7"/>
        <v>0</v>
      </c>
      <c r="BZ19" s="58">
        <f t="shared" si="7"/>
        <v>0</v>
      </c>
      <c r="CA19" s="58">
        <f t="shared" ref="CA19:CP19" si="8">+CA7+BZ21</f>
        <v>0</v>
      </c>
      <c r="CB19" s="58">
        <f t="shared" si="8"/>
        <v>0</v>
      </c>
      <c r="CC19" s="58">
        <f t="shared" si="8"/>
        <v>0</v>
      </c>
      <c r="CD19" s="58">
        <f t="shared" si="8"/>
        <v>0</v>
      </c>
      <c r="CE19" s="58">
        <f t="shared" si="8"/>
        <v>0</v>
      </c>
      <c r="CF19" s="58">
        <f t="shared" si="8"/>
        <v>0</v>
      </c>
      <c r="CG19" s="58">
        <f t="shared" si="8"/>
        <v>0</v>
      </c>
      <c r="CH19" s="58">
        <f t="shared" si="8"/>
        <v>0</v>
      </c>
      <c r="CI19" s="58">
        <f t="shared" si="8"/>
        <v>0</v>
      </c>
      <c r="CJ19" s="58">
        <f t="shared" si="8"/>
        <v>0</v>
      </c>
      <c r="CK19" s="58">
        <f t="shared" si="8"/>
        <v>0</v>
      </c>
      <c r="CL19" s="58">
        <f t="shared" si="8"/>
        <v>0</v>
      </c>
      <c r="CM19" s="58">
        <f t="shared" si="8"/>
        <v>0</v>
      </c>
      <c r="CN19" s="58">
        <f t="shared" si="8"/>
        <v>0</v>
      </c>
      <c r="CO19" s="58">
        <f t="shared" si="8"/>
        <v>0</v>
      </c>
      <c r="CP19" s="58">
        <f t="shared" si="8"/>
        <v>0</v>
      </c>
    </row>
    <row r="20" spans="6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59">
        <f>IF(N19=0,0,+N7/$G20)</f>
        <v>0</v>
      </c>
      <c r="O20" s="59">
        <f t="shared" ref="O20:BZ20" si="9">MIN(IF(O19=0,0,+O7/$G20)+N20,O19)</f>
        <v>79.729729729729726</v>
      </c>
      <c r="P20" s="59">
        <f t="shared" si="9"/>
        <v>159.45945945945945</v>
      </c>
      <c r="Q20" s="59">
        <f t="shared" si="9"/>
        <v>239.18918918918916</v>
      </c>
      <c r="R20" s="59">
        <f t="shared" si="9"/>
        <v>318.91891891891891</v>
      </c>
      <c r="S20" s="59">
        <f t="shared" si="9"/>
        <v>398.64864864864865</v>
      </c>
      <c r="T20" s="59">
        <f t="shared" si="9"/>
        <v>398.64864864864865</v>
      </c>
      <c r="U20" s="59">
        <f t="shared" si="9"/>
        <v>398.64864864864865</v>
      </c>
      <c r="V20" s="59">
        <f t="shared" si="9"/>
        <v>398.64864864864865</v>
      </c>
      <c r="W20" s="59">
        <f t="shared" si="9"/>
        <v>398.64864864864865</v>
      </c>
      <c r="X20" s="59">
        <f t="shared" si="9"/>
        <v>398.64864864864865</v>
      </c>
      <c r="Y20" s="59">
        <f t="shared" si="9"/>
        <v>398.64864864864865</v>
      </c>
      <c r="Z20" s="59">
        <f t="shared" si="9"/>
        <v>398.64864864864865</v>
      </c>
      <c r="AA20" s="59">
        <f t="shared" si="9"/>
        <v>398.64864864864865</v>
      </c>
      <c r="AB20" s="59">
        <f t="shared" si="9"/>
        <v>398.64864864864865</v>
      </c>
      <c r="AC20" s="59">
        <f t="shared" si="9"/>
        <v>398.64864864864865</v>
      </c>
      <c r="AD20" s="59">
        <f t="shared" si="9"/>
        <v>398.64864864864865</v>
      </c>
      <c r="AE20" s="59">
        <f t="shared" si="9"/>
        <v>398.64864864864865</v>
      </c>
      <c r="AF20" s="59">
        <f t="shared" si="9"/>
        <v>398.64864864864865</v>
      </c>
      <c r="AG20" s="59">
        <f t="shared" si="9"/>
        <v>398.64864864864865</v>
      </c>
      <c r="AH20" s="59">
        <f t="shared" si="9"/>
        <v>398.64864864864865</v>
      </c>
      <c r="AI20" s="59">
        <f t="shared" si="9"/>
        <v>398.64864864864865</v>
      </c>
      <c r="AJ20" s="59">
        <f t="shared" si="9"/>
        <v>398.64864864864865</v>
      </c>
      <c r="AK20" s="59">
        <f t="shared" si="9"/>
        <v>398.64864864864865</v>
      </c>
      <c r="AL20" s="59">
        <f t="shared" si="9"/>
        <v>398.64864864864865</v>
      </c>
      <c r="AM20" s="59">
        <f t="shared" si="9"/>
        <v>398.64864864864865</v>
      </c>
      <c r="AN20" s="59">
        <f t="shared" si="9"/>
        <v>398.64864864864865</v>
      </c>
      <c r="AO20" s="59">
        <f t="shared" si="9"/>
        <v>398.64864864864865</v>
      </c>
      <c r="AP20" s="59">
        <f t="shared" si="9"/>
        <v>398.64864864864865</v>
      </c>
      <c r="AQ20" s="59">
        <f t="shared" si="9"/>
        <v>398.64864864864865</v>
      </c>
      <c r="AR20" s="59">
        <f t="shared" si="9"/>
        <v>398.64864864864865</v>
      </c>
      <c r="AS20" s="59">
        <f t="shared" si="9"/>
        <v>398.64864864864865</v>
      </c>
      <c r="AT20" s="59">
        <f t="shared" si="9"/>
        <v>398.64864864864865</v>
      </c>
      <c r="AU20" s="59">
        <f t="shared" si="9"/>
        <v>398.64864864864865</v>
      </c>
      <c r="AV20" s="59">
        <f t="shared" si="9"/>
        <v>398.64864864864865</v>
      </c>
      <c r="AW20" s="59">
        <f t="shared" si="9"/>
        <v>398.64864864864865</v>
      </c>
      <c r="AX20" s="59">
        <f t="shared" si="9"/>
        <v>398.64864864864865</v>
      </c>
      <c r="AY20" s="59">
        <f t="shared" si="9"/>
        <v>398.64864864864865</v>
      </c>
      <c r="AZ20" s="59">
        <f t="shared" si="9"/>
        <v>398.64864864864865</v>
      </c>
      <c r="BA20" s="59">
        <f t="shared" si="9"/>
        <v>398.64864864864865</v>
      </c>
      <c r="BB20" s="59">
        <f t="shared" si="9"/>
        <v>6.2527760746888816E-12</v>
      </c>
      <c r="BC20" s="59">
        <f t="shared" si="9"/>
        <v>0</v>
      </c>
      <c r="BD20" s="59">
        <f t="shared" si="9"/>
        <v>0</v>
      </c>
      <c r="BE20" s="59">
        <f t="shared" si="9"/>
        <v>0</v>
      </c>
      <c r="BF20" s="59">
        <f t="shared" si="9"/>
        <v>0</v>
      </c>
      <c r="BG20" s="59">
        <f t="shared" si="9"/>
        <v>0</v>
      </c>
      <c r="BH20" s="59">
        <f t="shared" si="9"/>
        <v>0</v>
      </c>
      <c r="BI20" s="59">
        <f t="shared" si="9"/>
        <v>0</v>
      </c>
      <c r="BJ20" s="59">
        <f t="shared" si="9"/>
        <v>0</v>
      </c>
      <c r="BK20" s="59">
        <f t="shared" si="9"/>
        <v>0</v>
      </c>
      <c r="BL20" s="59">
        <f t="shared" si="9"/>
        <v>0</v>
      </c>
      <c r="BM20" s="59">
        <f t="shared" si="9"/>
        <v>0</v>
      </c>
      <c r="BN20" s="59">
        <f t="shared" si="9"/>
        <v>0</v>
      </c>
      <c r="BO20" s="59">
        <f t="shared" si="9"/>
        <v>0</v>
      </c>
      <c r="BP20" s="59">
        <f t="shared" si="9"/>
        <v>0</v>
      </c>
      <c r="BQ20" s="59">
        <f t="shared" si="9"/>
        <v>0</v>
      </c>
      <c r="BR20" s="59">
        <f t="shared" si="9"/>
        <v>0</v>
      </c>
      <c r="BS20" s="59">
        <f t="shared" si="9"/>
        <v>0</v>
      </c>
      <c r="BT20" s="59">
        <f t="shared" si="9"/>
        <v>0</v>
      </c>
      <c r="BU20" s="59">
        <f t="shared" si="9"/>
        <v>0</v>
      </c>
      <c r="BV20" s="59">
        <f t="shared" si="9"/>
        <v>0</v>
      </c>
      <c r="BW20" s="59">
        <f t="shared" si="9"/>
        <v>0</v>
      </c>
      <c r="BX20" s="59">
        <f t="shared" si="9"/>
        <v>0</v>
      </c>
      <c r="BY20" s="59">
        <f t="shared" si="9"/>
        <v>0</v>
      </c>
      <c r="BZ20" s="59">
        <f t="shared" si="9"/>
        <v>0</v>
      </c>
      <c r="CA20" s="59">
        <f t="shared" ref="CA20:CP20" si="10">MIN(IF(CA19=0,0,+CA7/$G20)+BZ20,CA19)</f>
        <v>0</v>
      </c>
      <c r="CB20" s="59">
        <f t="shared" si="10"/>
        <v>0</v>
      </c>
      <c r="CC20" s="59">
        <f t="shared" si="10"/>
        <v>0</v>
      </c>
      <c r="CD20" s="59">
        <f t="shared" si="10"/>
        <v>0</v>
      </c>
      <c r="CE20" s="59">
        <f t="shared" si="10"/>
        <v>0</v>
      </c>
      <c r="CF20" s="59">
        <f t="shared" si="10"/>
        <v>0</v>
      </c>
      <c r="CG20" s="59">
        <f t="shared" si="10"/>
        <v>0</v>
      </c>
      <c r="CH20" s="59">
        <f t="shared" si="10"/>
        <v>0</v>
      </c>
      <c r="CI20" s="59">
        <f t="shared" si="10"/>
        <v>0</v>
      </c>
      <c r="CJ20" s="59">
        <f t="shared" si="10"/>
        <v>0</v>
      </c>
      <c r="CK20" s="59">
        <f t="shared" si="10"/>
        <v>0</v>
      </c>
      <c r="CL20" s="59">
        <f t="shared" si="10"/>
        <v>0</v>
      </c>
      <c r="CM20" s="59">
        <f t="shared" si="10"/>
        <v>0</v>
      </c>
      <c r="CN20" s="59">
        <f t="shared" si="10"/>
        <v>0</v>
      </c>
      <c r="CO20" s="59">
        <f t="shared" si="10"/>
        <v>0</v>
      </c>
      <c r="CP20" s="59">
        <f t="shared" si="10"/>
        <v>0</v>
      </c>
    </row>
    <row r="21" spans="6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59">
        <f>+N19-N20</f>
        <v>0</v>
      </c>
      <c r="O21" s="59">
        <f>+O19-O20</f>
        <v>2870.2702702702704</v>
      </c>
      <c r="P21" s="59">
        <f t="shared" ref="P21:CA21" si="11">+P19-P20</f>
        <v>5660.8108108108108</v>
      </c>
      <c r="Q21" s="59">
        <f t="shared" si="11"/>
        <v>8371.6216216216199</v>
      </c>
      <c r="R21" s="59">
        <f t="shared" si="11"/>
        <v>11002.702702702702</v>
      </c>
      <c r="S21" s="59">
        <f t="shared" si="11"/>
        <v>13554.054054054053</v>
      </c>
      <c r="T21" s="59">
        <f t="shared" si="11"/>
        <v>13155.405405405405</v>
      </c>
      <c r="U21" s="59">
        <f t="shared" si="11"/>
        <v>12756.756756756757</v>
      </c>
      <c r="V21" s="59">
        <f t="shared" si="11"/>
        <v>12358.108108108108</v>
      </c>
      <c r="W21" s="59">
        <f t="shared" si="11"/>
        <v>11959.45945945946</v>
      </c>
      <c r="X21" s="59">
        <f t="shared" si="11"/>
        <v>11560.810810810812</v>
      </c>
      <c r="Y21" s="59">
        <f t="shared" si="11"/>
        <v>11162.162162162163</v>
      </c>
      <c r="Z21" s="59">
        <f t="shared" si="11"/>
        <v>10763.513513513515</v>
      </c>
      <c r="AA21" s="59">
        <f t="shared" si="11"/>
        <v>10364.864864864867</v>
      </c>
      <c r="AB21" s="59">
        <f t="shared" si="11"/>
        <v>9966.2162162162185</v>
      </c>
      <c r="AC21" s="59">
        <f t="shared" si="11"/>
        <v>9567.5675675675702</v>
      </c>
      <c r="AD21" s="59">
        <f t="shared" si="11"/>
        <v>9168.9189189189219</v>
      </c>
      <c r="AE21" s="59">
        <f t="shared" si="11"/>
        <v>8770.2702702702736</v>
      </c>
      <c r="AF21" s="59">
        <f t="shared" si="11"/>
        <v>8371.6216216216253</v>
      </c>
      <c r="AG21" s="59">
        <f t="shared" si="11"/>
        <v>7972.972972972977</v>
      </c>
      <c r="AH21" s="59">
        <f t="shared" si="11"/>
        <v>7574.3243243243287</v>
      </c>
      <c r="AI21" s="59">
        <f t="shared" si="11"/>
        <v>7175.6756756756804</v>
      </c>
      <c r="AJ21" s="59">
        <f t="shared" si="11"/>
        <v>6777.0270270270321</v>
      </c>
      <c r="AK21" s="59">
        <f t="shared" si="11"/>
        <v>6378.3783783783838</v>
      </c>
      <c r="AL21" s="59">
        <f t="shared" si="11"/>
        <v>5979.7297297297355</v>
      </c>
      <c r="AM21" s="59">
        <f t="shared" si="11"/>
        <v>5581.0810810810872</v>
      </c>
      <c r="AN21" s="59">
        <f t="shared" si="11"/>
        <v>5182.4324324324389</v>
      </c>
      <c r="AO21" s="59">
        <f t="shared" si="11"/>
        <v>4783.7837837837906</v>
      </c>
      <c r="AP21" s="59">
        <f t="shared" si="11"/>
        <v>4385.1351351351423</v>
      </c>
      <c r="AQ21" s="59">
        <f t="shared" si="11"/>
        <v>3986.4864864864935</v>
      </c>
      <c r="AR21" s="59">
        <f t="shared" si="11"/>
        <v>3587.8378378378447</v>
      </c>
      <c r="AS21" s="59">
        <f t="shared" si="11"/>
        <v>3189.189189189196</v>
      </c>
      <c r="AT21" s="59">
        <f t="shared" si="11"/>
        <v>2790.5405405405472</v>
      </c>
      <c r="AU21" s="59">
        <f t="shared" si="11"/>
        <v>2391.8918918918985</v>
      </c>
      <c r="AV21" s="59">
        <f t="shared" si="11"/>
        <v>1993.2432432432497</v>
      </c>
      <c r="AW21" s="59">
        <f t="shared" si="11"/>
        <v>1594.5945945946009</v>
      </c>
      <c r="AX21" s="59">
        <f t="shared" si="11"/>
        <v>1195.9459459459522</v>
      </c>
      <c r="AY21" s="59">
        <f t="shared" si="11"/>
        <v>797.29729729730354</v>
      </c>
      <c r="AZ21" s="59">
        <f t="shared" si="11"/>
        <v>398.6486486486549</v>
      </c>
      <c r="BA21" s="59">
        <f t="shared" si="11"/>
        <v>6.2527760746888816E-12</v>
      </c>
      <c r="BB21" s="59">
        <f t="shared" si="11"/>
        <v>0</v>
      </c>
      <c r="BC21" s="59">
        <f t="shared" si="11"/>
        <v>0</v>
      </c>
      <c r="BD21" s="59">
        <f t="shared" si="11"/>
        <v>0</v>
      </c>
      <c r="BE21" s="59">
        <f t="shared" si="11"/>
        <v>0</v>
      </c>
      <c r="BF21" s="59">
        <f t="shared" si="11"/>
        <v>0</v>
      </c>
      <c r="BG21" s="59">
        <f t="shared" si="11"/>
        <v>0</v>
      </c>
      <c r="BH21" s="59">
        <f t="shared" si="11"/>
        <v>0</v>
      </c>
      <c r="BI21" s="59">
        <f t="shared" si="11"/>
        <v>0</v>
      </c>
      <c r="BJ21" s="59">
        <f t="shared" si="11"/>
        <v>0</v>
      </c>
      <c r="BK21" s="59">
        <f t="shared" si="11"/>
        <v>0</v>
      </c>
      <c r="BL21" s="59">
        <f t="shared" si="11"/>
        <v>0</v>
      </c>
      <c r="BM21" s="59">
        <f t="shared" si="11"/>
        <v>0</v>
      </c>
      <c r="BN21" s="59">
        <f t="shared" si="11"/>
        <v>0</v>
      </c>
      <c r="BO21" s="59">
        <f t="shared" si="11"/>
        <v>0</v>
      </c>
      <c r="BP21" s="59">
        <f t="shared" si="11"/>
        <v>0</v>
      </c>
      <c r="BQ21" s="59">
        <f t="shared" si="11"/>
        <v>0</v>
      </c>
      <c r="BR21" s="59">
        <f t="shared" si="11"/>
        <v>0</v>
      </c>
      <c r="BS21" s="59">
        <f t="shared" si="11"/>
        <v>0</v>
      </c>
      <c r="BT21" s="59">
        <f t="shared" si="11"/>
        <v>0</v>
      </c>
      <c r="BU21" s="59">
        <f t="shared" si="11"/>
        <v>0</v>
      </c>
      <c r="BV21" s="59">
        <f t="shared" si="11"/>
        <v>0</v>
      </c>
      <c r="BW21" s="59">
        <f t="shared" si="11"/>
        <v>0</v>
      </c>
      <c r="BX21" s="59">
        <f t="shared" si="11"/>
        <v>0</v>
      </c>
      <c r="BY21" s="59">
        <f t="shared" si="11"/>
        <v>0</v>
      </c>
      <c r="BZ21" s="59">
        <f t="shared" si="11"/>
        <v>0</v>
      </c>
      <c r="CA21" s="59">
        <f t="shared" si="11"/>
        <v>0</v>
      </c>
      <c r="CB21" s="59">
        <f t="shared" ref="CB21:CP21" si="12">+CB19-CB20</f>
        <v>0</v>
      </c>
      <c r="CC21" s="59">
        <f t="shared" si="12"/>
        <v>0</v>
      </c>
      <c r="CD21" s="59">
        <f t="shared" si="12"/>
        <v>0</v>
      </c>
      <c r="CE21" s="59">
        <f t="shared" si="12"/>
        <v>0</v>
      </c>
      <c r="CF21" s="59">
        <f t="shared" si="12"/>
        <v>0</v>
      </c>
      <c r="CG21" s="59">
        <f t="shared" si="12"/>
        <v>0</v>
      </c>
      <c r="CH21" s="59">
        <f t="shared" si="12"/>
        <v>0</v>
      </c>
      <c r="CI21" s="59">
        <f t="shared" si="12"/>
        <v>0</v>
      </c>
      <c r="CJ21" s="59">
        <f t="shared" si="12"/>
        <v>0</v>
      </c>
      <c r="CK21" s="59">
        <f t="shared" si="12"/>
        <v>0</v>
      </c>
      <c r="CL21" s="59">
        <f t="shared" si="12"/>
        <v>0</v>
      </c>
      <c r="CM21" s="59">
        <f t="shared" si="12"/>
        <v>0</v>
      </c>
      <c r="CN21" s="59">
        <f t="shared" si="12"/>
        <v>0</v>
      </c>
      <c r="CO21" s="59">
        <f t="shared" si="12"/>
        <v>0</v>
      </c>
      <c r="CP21" s="59">
        <f t="shared" si="12"/>
        <v>0</v>
      </c>
    </row>
    <row r="22" spans="6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59">
        <f>AVERAGE(N19,N21)</f>
        <v>0</v>
      </c>
      <c r="O22" s="59">
        <f>AVERAGE(O19,O21)</f>
        <v>2910.135135135135</v>
      </c>
      <c r="P22" s="59">
        <f t="shared" ref="P22:CA22" si="13">AVERAGE(P19,P21)</f>
        <v>5740.54054054054</v>
      </c>
      <c r="Q22" s="59">
        <f t="shared" si="13"/>
        <v>8491.2162162162149</v>
      </c>
      <c r="R22" s="59">
        <f t="shared" si="13"/>
        <v>11162.16216216216</v>
      </c>
      <c r="S22" s="59">
        <f t="shared" si="13"/>
        <v>13753.378378378377</v>
      </c>
      <c r="T22" s="59">
        <f t="shared" si="13"/>
        <v>13354.72972972973</v>
      </c>
      <c r="U22" s="59">
        <f t="shared" si="13"/>
        <v>12956.08108108108</v>
      </c>
      <c r="V22" s="59">
        <f t="shared" si="13"/>
        <v>12557.432432432433</v>
      </c>
      <c r="W22" s="59">
        <f t="shared" si="13"/>
        <v>12158.783783783783</v>
      </c>
      <c r="X22" s="59">
        <f t="shared" si="13"/>
        <v>11760.135135135137</v>
      </c>
      <c r="Y22" s="59">
        <f t="shared" si="13"/>
        <v>11361.486486486487</v>
      </c>
      <c r="Z22" s="59">
        <f t="shared" si="13"/>
        <v>10962.83783783784</v>
      </c>
      <c r="AA22" s="59">
        <f t="shared" si="13"/>
        <v>10564.18918918919</v>
      </c>
      <c r="AB22" s="59">
        <f t="shared" si="13"/>
        <v>10165.540540540544</v>
      </c>
      <c r="AC22" s="59">
        <f t="shared" si="13"/>
        <v>9766.8918918918935</v>
      </c>
      <c r="AD22" s="59">
        <f t="shared" si="13"/>
        <v>9368.243243243247</v>
      </c>
      <c r="AE22" s="59">
        <f t="shared" si="13"/>
        <v>8969.5945945945969</v>
      </c>
      <c r="AF22" s="59">
        <f t="shared" si="13"/>
        <v>8570.9459459459504</v>
      </c>
      <c r="AG22" s="59">
        <f t="shared" si="13"/>
        <v>8172.2972972973012</v>
      </c>
      <c r="AH22" s="59">
        <f t="shared" si="13"/>
        <v>7773.6486486486529</v>
      </c>
      <c r="AI22" s="59">
        <f t="shared" si="13"/>
        <v>7375.0000000000045</v>
      </c>
      <c r="AJ22" s="59">
        <f t="shared" si="13"/>
        <v>6976.3513513513562</v>
      </c>
      <c r="AK22" s="59">
        <f t="shared" si="13"/>
        <v>6577.7027027027079</v>
      </c>
      <c r="AL22" s="59">
        <f t="shared" si="13"/>
        <v>6179.0540540540596</v>
      </c>
      <c r="AM22" s="59">
        <f t="shared" si="13"/>
        <v>5780.4054054054113</v>
      </c>
      <c r="AN22" s="59">
        <f t="shared" si="13"/>
        <v>5381.756756756763</v>
      </c>
      <c r="AO22" s="59">
        <f t="shared" si="13"/>
        <v>4983.1081081081147</v>
      </c>
      <c r="AP22" s="59">
        <f t="shared" si="13"/>
        <v>4584.4594594594664</v>
      </c>
      <c r="AQ22" s="59">
        <f t="shared" si="13"/>
        <v>4185.8108108108181</v>
      </c>
      <c r="AR22" s="59">
        <f t="shared" si="13"/>
        <v>3787.1621621621689</v>
      </c>
      <c r="AS22" s="59">
        <f t="shared" si="13"/>
        <v>3388.5135135135206</v>
      </c>
      <c r="AT22" s="59">
        <f t="shared" si="13"/>
        <v>2989.8648648648714</v>
      </c>
      <c r="AU22" s="59">
        <f t="shared" si="13"/>
        <v>2591.2162162162231</v>
      </c>
      <c r="AV22" s="59">
        <f t="shared" si="13"/>
        <v>2192.5675675675739</v>
      </c>
      <c r="AW22" s="59">
        <f t="shared" si="13"/>
        <v>1793.9189189189253</v>
      </c>
      <c r="AX22" s="59">
        <f t="shared" si="13"/>
        <v>1395.2702702702766</v>
      </c>
      <c r="AY22" s="59">
        <f t="shared" si="13"/>
        <v>996.62162162162781</v>
      </c>
      <c r="AZ22" s="59">
        <f t="shared" si="13"/>
        <v>597.97297297297928</v>
      </c>
      <c r="BA22" s="59">
        <f t="shared" si="13"/>
        <v>199.32432432433058</v>
      </c>
      <c r="BB22" s="59">
        <f t="shared" si="13"/>
        <v>3.1263880373444408E-12</v>
      </c>
      <c r="BC22" s="59">
        <f t="shared" si="13"/>
        <v>0</v>
      </c>
      <c r="BD22" s="59">
        <f t="shared" si="13"/>
        <v>0</v>
      </c>
      <c r="BE22" s="59">
        <f t="shared" si="13"/>
        <v>0</v>
      </c>
      <c r="BF22" s="59">
        <f t="shared" si="13"/>
        <v>0</v>
      </c>
      <c r="BG22" s="59">
        <f t="shared" si="13"/>
        <v>0</v>
      </c>
      <c r="BH22" s="59">
        <f t="shared" si="13"/>
        <v>0</v>
      </c>
      <c r="BI22" s="59">
        <f t="shared" si="13"/>
        <v>0</v>
      </c>
      <c r="BJ22" s="59">
        <f t="shared" si="13"/>
        <v>0</v>
      </c>
      <c r="BK22" s="59">
        <f t="shared" si="13"/>
        <v>0</v>
      </c>
      <c r="BL22" s="59">
        <f t="shared" si="13"/>
        <v>0</v>
      </c>
      <c r="BM22" s="59">
        <f t="shared" si="13"/>
        <v>0</v>
      </c>
      <c r="BN22" s="59">
        <f t="shared" si="13"/>
        <v>0</v>
      </c>
      <c r="BO22" s="59">
        <f t="shared" si="13"/>
        <v>0</v>
      </c>
      <c r="BP22" s="59">
        <f t="shared" si="13"/>
        <v>0</v>
      </c>
      <c r="BQ22" s="59">
        <f t="shared" si="13"/>
        <v>0</v>
      </c>
      <c r="BR22" s="59">
        <f t="shared" si="13"/>
        <v>0</v>
      </c>
      <c r="BS22" s="59">
        <f t="shared" si="13"/>
        <v>0</v>
      </c>
      <c r="BT22" s="59">
        <f t="shared" si="13"/>
        <v>0</v>
      </c>
      <c r="BU22" s="59">
        <f t="shared" si="13"/>
        <v>0</v>
      </c>
      <c r="BV22" s="59">
        <f t="shared" si="13"/>
        <v>0</v>
      </c>
      <c r="BW22" s="59">
        <f t="shared" si="13"/>
        <v>0</v>
      </c>
      <c r="BX22" s="59">
        <f t="shared" si="13"/>
        <v>0</v>
      </c>
      <c r="BY22" s="59">
        <f t="shared" si="13"/>
        <v>0</v>
      </c>
      <c r="BZ22" s="59">
        <f t="shared" si="13"/>
        <v>0</v>
      </c>
      <c r="CA22" s="59">
        <f t="shared" si="13"/>
        <v>0</v>
      </c>
      <c r="CB22" s="59">
        <f t="shared" ref="CB22:CP22" si="14">AVERAGE(CB19,CB21)</f>
        <v>0</v>
      </c>
      <c r="CC22" s="59">
        <f t="shared" si="14"/>
        <v>0</v>
      </c>
      <c r="CD22" s="59">
        <f t="shared" si="14"/>
        <v>0</v>
      </c>
      <c r="CE22" s="59">
        <f t="shared" si="14"/>
        <v>0</v>
      </c>
      <c r="CF22" s="59">
        <f t="shared" si="14"/>
        <v>0</v>
      </c>
      <c r="CG22" s="59">
        <f t="shared" si="14"/>
        <v>0</v>
      </c>
      <c r="CH22" s="59">
        <f t="shared" si="14"/>
        <v>0</v>
      </c>
      <c r="CI22" s="59">
        <f t="shared" si="14"/>
        <v>0</v>
      </c>
      <c r="CJ22" s="59">
        <f t="shared" si="14"/>
        <v>0</v>
      </c>
      <c r="CK22" s="59">
        <f t="shared" si="14"/>
        <v>0</v>
      </c>
      <c r="CL22" s="59">
        <f t="shared" si="14"/>
        <v>0</v>
      </c>
      <c r="CM22" s="59">
        <f t="shared" si="14"/>
        <v>0</v>
      </c>
      <c r="CN22" s="59">
        <f t="shared" si="14"/>
        <v>0</v>
      </c>
      <c r="CO22" s="59">
        <f t="shared" si="14"/>
        <v>0</v>
      </c>
      <c r="CP22" s="59">
        <f t="shared" si="14"/>
        <v>0</v>
      </c>
    </row>
    <row r="23" spans="6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65">
        <f>+N22*$G23+N20</f>
        <v>0</v>
      </c>
      <c r="O23" s="65">
        <f>+O22*$G23+O20</f>
        <v>170.52594594594592</v>
      </c>
      <c r="P23" s="65">
        <f t="shared" ref="P23:CA23" si="15">+P22*$G23+P20</f>
        <v>338.56432432432428</v>
      </c>
      <c r="Q23" s="65">
        <f t="shared" si="15"/>
        <v>504.11513513513506</v>
      </c>
      <c r="R23" s="65">
        <f t="shared" si="15"/>
        <v>667.17837837837828</v>
      </c>
      <c r="S23" s="65">
        <f t="shared" si="15"/>
        <v>827.754054054054</v>
      </c>
      <c r="T23" s="65">
        <f t="shared" si="15"/>
        <v>815.31621621621616</v>
      </c>
      <c r="U23" s="65">
        <f t="shared" si="15"/>
        <v>802.87837837837833</v>
      </c>
      <c r="V23" s="65">
        <f t="shared" si="15"/>
        <v>790.4405405405405</v>
      </c>
      <c r="W23" s="65">
        <f t="shared" si="15"/>
        <v>778.00270270270266</v>
      </c>
      <c r="X23" s="65">
        <f t="shared" si="15"/>
        <v>765.56486486486483</v>
      </c>
      <c r="Y23" s="65">
        <f t="shared" si="15"/>
        <v>753.127027027027</v>
      </c>
      <c r="Z23" s="65">
        <f t="shared" si="15"/>
        <v>740.68918918918916</v>
      </c>
      <c r="AA23" s="65">
        <f t="shared" si="15"/>
        <v>728.25135135135133</v>
      </c>
      <c r="AB23" s="65">
        <f t="shared" si="15"/>
        <v>715.81351351351361</v>
      </c>
      <c r="AC23" s="65">
        <f t="shared" si="15"/>
        <v>703.37567567567567</v>
      </c>
      <c r="AD23" s="65">
        <f t="shared" si="15"/>
        <v>690.93783783783795</v>
      </c>
      <c r="AE23" s="65">
        <f t="shared" si="15"/>
        <v>678.5</v>
      </c>
      <c r="AF23" s="65">
        <f t="shared" si="15"/>
        <v>666.06216216216228</v>
      </c>
      <c r="AG23" s="65">
        <f t="shared" si="15"/>
        <v>653.62432432432445</v>
      </c>
      <c r="AH23" s="65">
        <f t="shared" si="15"/>
        <v>641.18648648648661</v>
      </c>
      <c r="AI23" s="65">
        <f t="shared" si="15"/>
        <v>628.74864864864878</v>
      </c>
      <c r="AJ23" s="65">
        <f t="shared" si="15"/>
        <v>616.31081081081095</v>
      </c>
      <c r="AK23" s="65">
        <f t="shared" si="15"/>
        <v>603.87297297297312</v>
      </c>
      <c r="AL23" s="65">
        <f t="shared" si="15"/>
        <v>591.43513513513528</v>
      </c>
      <c r="AM23" s="65">
        <f t="shared" si="15"/>
        <v>578.99729729729745</v>
      </c>
      <c r="AN23" s="65">
        <f t="shared" si="15"/>
        <v>566.55945945945962</v>
      </c>
      <c r="AO23" s="65">
        <f t="shared" si="15"/>
        <v>554.12162162162178</v>
      </c>
      <c r="AP23" s="65">
        <f t="shared" si="15"/>
        <v>541.68378378378395</v>
      </c>
      <c r="AQ23" s="65">
        <f t="shared" si="15"/>
        <v>529.24594594594623</v>
      </c>
      <c r="AR23" s="65">
        <f t="shared" si="15"/>
        <v>516.80810810810829</v>
      </c>
      <c r="AS23" s="65">
        <f t="shared" si="15"/>
        <v>504.37027027027045</v>
      </c>
      <c r="AT23" s="65">
        <f t="shared" si="15"/>
        <v>491.93243243243262</v>
      </c>
      <c r="AU23" s="65">
        <f t="shared" si="15"/>
        <v>479.49459459459479</v>
      </c>
      <c r="AV23" s="65">
        <f t="shared" si="15"/>
        <v>467.05675675675695</v>
      </c>
      <c r="AW23" s="65">
        <f t="shared" si="15"/>
        <v>454.61891891891912</v>
      </c>
      <c r="AX23" s="65">
        <f t="shared" si="15"/>
        <v>442.18108108108129</v>
      </c>
      <c r="AY23" s="65">
        <f t="shared" si="15"/>
        <v>429.74324324324346</v>
      </c>
      <c r="AZ23" s="65">
        <f t="shared" si="15"/>
        <v>417.30540540540562</v>
      </c>
      <c r="BA23" s="65">
        <f t="shared" si="15"/>
        <v>404.86756756756773</v>
      </c>
      <c r="BB23" s="65">
        <f t="shared" si="15"/>
        <v>6.3503193814540278E-12</v>
      </c>
      <c r="BC23" s="65">
        <f t="shared" si="15"/>
        <v>0</v>
      </c>
      <c r="BD23" s="65">
        <f t="shared" si="15"/>
        <v>0</v>
      </c>
      <c r="BE23" s="65">
        <f t="shared" si="15"/>
        <v>0</v>
      </c>
      <c r="BF23" s="65">
        <f t="shared" si="15"/>
        <v>0</v>
      </c>
      <c r="BG23" s="65">
        <f t="shared" si="15"/>
        <v>0</v>
      </c>
      <c r="BH23" s="65">
        <f t="shared" si="15"/>
        <v>0</v>
      </c>
      <c r="BI23" s="65">
        <f t="shared" si="15"/>
        <v>0</v>
      </c>
      <c r="BJ23" s="65">
        <f t="shared" si="15"/>
        <v>0</v>
      </c>
      <c r="BK23" s="65">
        <f t="shared" si="15"/>
        <v>0</v>
      </c>
      <c r="BL23" s="65">
        <f t="shared" si="15"/>
        <v>0</v>
      </c>
      <c r="BM23" s="65">
        <f t="shared" si="15"/>
        <v>0</v>
      </c>
      <c r="BN23" s="65">
        <f t="shared" si="15"/>
        <v>0</v>
      </c>
      <c r="BO23" s="65">
        <f t="shared" si="15"/>
        <v>0</v>
      </c>
      <c r="BP23" s="65">
        <f t="shared" si="15"/>
        <v>0</v>
      </c>
      <c r="BQ23" s="65">
        <f t="shared" si="15"/>
        <v>0</v>
      </c>
      <c r="BR23" s="65">
        <f t="shared" si="15"/>
        <v>0</v>
      </c>
      <c r="BS23" s="65">
        <f t="shared" si="15"/>
        <v>0</v>
      </c>
      <c r="BT23" s="65">
        <f t="shared" si="15"/>
        <v>0</v>
      </c>
      <c r="BU23" s="65">
        <f t="shared" si="15"/>
        <v>0</v>
      </c>
      <c r="BV23" s="65">
        <f t="shared" si="15"/>
        <v>0</v>
      </c>
      <c r="BW23" s="65">
        <f t="shared" si="15"/>
        <v>0</v>
      </c>
      <c r="BX23" s="65">
        <f t="shared" si="15"/>
        <v>0</v>
      </c>
      <c r="BY23" s="65">
        <f t="shared" si="15"/>
        <v>0</v>
      </c>
      <c r="BZ23" s="65">
        <f t="shared" si="15"/>
        <v>0</v>
      </c>
      <c r="CA23" s="65">
        <f t="shared" si="15"/>
        <v>0</v>
      </c>
      <c r="CB23" s="65">
        <f t="shared" ref="CB23:CP23" si="16">+CB22*$G23+CB20</f>
        <v>0</v>
      </c>
      <c r="CC23" s="65">
        <f t="shared" si="16"/>
        <v>0</v>
      </c>
      <c r="CD23" s="65">
        <f t="shared" si="16"/>
        <v>0</v>
      </c>
      <c r="CE23" s="65">
        <f t="shared" si="16"/>
        <v>0</v>
      </c>
      <c r="CF23" s="65">
        <f t="shared" si="16"/>
        <v>0</v>
      </c>
      <c r="CG23" s="65">
        <f t="shared" si="16"/>
        <v>0</v>
      </c>
      <c r="CH23" s="65">
        <f t="shared" si="16"/>
        <v>0</v>
      </c>
      <c r="CI23" s="65">
        <f t="shared" si="16"/>
        <v>0</v>
      </c>
      <c r="CJ23" s="65">
        <f t="shared" si="16"/>
        <v>0</v>
      </c>
      <c r="CK23" s="65">
        <f t="shared" si="16"/>
        <v>0</v>
      </c>
      <c r="CL23" s="65">
        <f t="shared" si="16"/>
        <v>0</v>
      </c>
      <c r="CM23" s="65">
        <f t="shared" si="16"/>
        <v>0</v>
      </c>
      <c r="CN23" s="65">
        <f t="shared" si="16"/>
        <v>0</v>
      </c>
      <c r="CO23" s="65">
        <f t="shared" si="16"/>
        <v>0</v>
      </c>
      <c r="CP23" s="65">
        <f t="shared" si="16"/>
        <v>0</v>
      </c>
    </row>
  </sheetData>
  <mergeCells count="3">
    <mergeCell ref="B5:C5"/>
    <mergeCell ref="B7:B15"/>
    <mergeCell ref="I15:M15"/>
  </mergeCells>
  <dataValidations count="2">
    <dataValidation type="list" allowBlank="1" showInputMessage="1" showErrorMessage="1" sqref="H16 H12:H13" xr:uid="{69FEF043-2A11-419F-94E3-0C569ADE71FA}">
      <formula1>"Fixed,Variable"</formula1>
    </dataValidation>
    <dataValidation type="list" allowBlank="1" showInputMessage="1" showErrorMessage="1" sqref="E16 E12:E13" xr:uid="{33326FF4-FC39-46FD-8E95-9017A5CA2553}">
      <formula1>Variables</formula1>
    </dataValidation>
  </dataValidations>
  <hyperlinks>
    <hyperlink ref="G3" location="'TITLE PAGE'!A1" display="Back to title page" xr:uid="{FDF26DB1-DC65-42D7-94E3-15E22DE0B9B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61D46-86EE-43A2-BAF2-D4CAECF04BAF}">
  <dimension ref="A1:CP23"/>
  <sheetViews>
    <sheetView topLeftCell="E1" zoomScale="60" zoomScaleNormal="60" workbookViewId="0">
      <selection activeCell="L38" sqref="L38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24.57031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6384" width="10.8554687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47.85" customHeight="1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48.6" customHeight="1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75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18" x14ac:dyDescent="0.2">
      <c r="B7" s="155" t="s">
        <v>99</v>
      </c>
      <c r="C7" s="28" t="s">
        <v>125</v>
      </c>
      <c r="D7" s="28" t="s">
        <v>126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33"/>
      <c r="O7" s="76">
        <v>5650</v>
      </c>
      <c r="P7" s="76">
        <v>5650</v>
      </c>
      <c r="Q7" s="76">
        <v>5650</v>
      </c>
      <c r="R7" s="76">
        <v>5650</v>
      </c>
      <c r="S7" s="76">
        <v>5650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15" x14ac:dyDescent="0.2">
      <c r="B8" s="156"/>
      <c r="C8" s="28" t="s">
        <v>125</v>
      </c>
      <c r="D8" s="28" t="s">
        <v>126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77">
        <v>1090</v>
      </c>
      <c r="U8" s="77">
        <v>1090</v>
      </c>
      <c r="V8" s="77">
        <v>1090</v>
      </c>
      <c r="W8" s="77">
        <v>1090</v>
      </c>
      <c r="X8" s="77">
        <v>1090</v>
      </c>
      <c r="Y8" s="77">
        <v>1090</v>
      </c>
      <c r="Z8" s="77">
        <v>1090</v>
      </c>
      <c r="AA8" s="77">
        <v>1090</v>
      </c>
      <c r="AB8" s="77">
        <v>1090</v>
      </c>
      <c r="AC8" s="77">
        <v>1090</v>
      </c>
      <c r="AD8" s="77">
        <v>1090</v>
      </c>
      <c r="AE8" s="77">
        <v>1090</v>
      </c>
      <c r="AF8" s="77">
        <v>1090</v>
      </c>
      <c r="AG8" s="77">
        <v>1090</v>
      </c>
      <c r="AH8" s="77">
        <v>1090</v>
      </c>
      <c r="AI8" s="77">
        <v>1090</v>
      </c>
      <c r="AJ8" s="77">
        <v>1090</v>
      </c>
      <c r="AK8" s="77">
        <v>1090</v>
      </c>
      <c r="AL8" s="77">
        <v>1090</v>
      </c>
      <c r="AM8" s="77">
        <v>1090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15" x14ac:dyDescent="0.2">
      <c r="B9" s="156"/>
      <c r="C9" s="28" t="s">
        <v>125</v>
      </c>
      <c r="D9" s="28" t="s">
        <v>126</v>
      </c>
      <c r="E9" s="28" t="s">
        <v>104</v>
      </c>
      <c r="F9" s="67"/>
      <c r="G9" s="29"/>
      <c r="H9" s="30" t="s">
        <v>103</v>
      </c>
      <c r="I9" s="31"/>
      <c r="J9" s="32"/>
      <c r="K9" s="32"/>
      <c r="L9" s="32"/>
      <c r="M9" s="32"/>
      <c r="N9" s="35">
        <f>+N23</f>
        <v>0</v>
      </c>
      <c r="O9" s="35">
        <f t="shared" ref="O9:BZ9" si="0">+O23</f>
        <v>326.60054054054052</v>
      </c>
      <c r="P9" s="35">
        <f t="shared" si="0"/>
        <v>648.43675675675672</v>
      </c>
      <c r="Q9" s="35">
        <f t="shared" si="0"/>
        <v>965.50864864864866</v>
      </c>
      <c r="R9" s="35">
        <f t="shared" si="0"/>
        <v>1277.8162162162162</v>
      </c>
      <c r="S9" s="35">
        <f t="shared" si="0"/>
        <v>1585.3594594594597</v>
      </c>
      <c r="T9" s="35">
        <f t="shared" si="0"/>
        <v>1561.537837837838</v>
      </c>
      <c r="U9" s="35">
        <f t="shared" si="0"/>
        <v>1537.7162162162163</v>
      </c>
      <c r="V9" s="35">
        <f t="shared" si="0"/>
        <v>1513.8945945945948</v>
      </c>
      <c r="W9" s="35">
        <f t="shared" si="0"/>
        <v>1490.0729729729733</v>
      </c>
      <c r="X9" s="35">
        <f t="shared" si="0"/>
        <v>1466.2513513513516</v>
      </c>
      <c r="Y9" s="35">
        <f t="shared" si="0"/>
        <v>1442.4297297297298</v>
      </c>
      <c r="Z9" s="35">
        <f t="shared" si="0"/>
        <v>1418.6081081081084</v>
      </c>
      <c r="AA9" s="35">
        <f t="shared" si="0"/>
        <v>1394.7864864864866</v>
      </c>
      <c r="AB9" s="35">
        <f t="shared" si="0"/>
        <v>1370.9648648648649</v>
      </c>
      <c r="AC9" s="35">
        <f t="shared" si="0"/>
        <v>1347.1432432432434</v>
      </c>
      <c r="AD9" s="35">
        <f t="shared" si="0"/>
        <v>1323.3216216216219</v>
      </c>
      <c r="AE9" s="35">
        <f t="shared" si="0"/>
        <v>1299.5000000000002</v>
      </c>
      <c r="AF9" s="35">
        <f t="shared" si="0"/>
        <v>1275.6783783783785</v>
      </c>
      <c r="AG9" s="35">
        <f t="shared" si="0"/>
        <v>1251.856756756757</v>
      </c>
      <c r="AH9" s="35">
        <f t="shared" si="0"/>
        <v>1228.0351351351353</v>
      </c>
      <c r="AI9" s="35">
        <f t="shared" si="0"/>
        <v>1204.2135135135138</v>
      </c>
      <c r="AJ9" s="35">
        <f t="shared" si="0"/>
        <v>1180.3918918918921</v>
      </c>
      <c r="AK9" s="35">
        <f t="shared" si="0"/>
        <v>1156.5702702702706</v>
      </c>
      <c r="AL9" s="35">
        <f t="shared" si="0"/>
        <v>1132.7486486486489</v>
      </c>
      <c r="AM9" s="35">
        <f t="shared" si="0"/>
        <v>1108.9270270270272</v>
      </c>
      <c r="AN9" s="35">
        <f t="shared" si="0"/>
        <v>1085.1054054054057</v>
      </c>
      <c r="AO9" s="35">
        <f t="shared" si="0"/>
        <v>1061.2837837837842</v>
      </c>
      <c r="AP9" s="35">
        <f t="shared" si="0"/>
        <v>1037.4621621621625</v>
      </c>
      <c r="AQ9" s="35">
        <f t="shared" si="0"/>
        <v>1013.6405405405408</v>
      </c>
      <c r="AR9" s="35">
        <f t="shared" si="0"/>
        <v>989.81891891891928</v>
      </c>
      <c r="AS9" s="35">
        <f t="shared" si="0"/>
        <v>965.99729729729756</v>
      </c>
      <c r="AT9" s="35">
        <f t="shared" si="0"/>
        <v>942.17567567567596</v>
      </c>
      <c r="AU9" s="35">
        <f t="shared" si="0"/>
        <v>918.35405405405436</v>
      </c>
      <c r="AV9" s="35">
        <f t="shared" si="0"/>
        <v>894.53243243243276</v>
      </c>
      <c r="AW9" s="35">
        <f t="shared" si="0"/>
        <v>870.71081081081115</v>
      </c>
      <c r="AX9" s="35">
        <f t="shared" si="0"/>
        <v>846.88918918918955</v>
      </c>
      <c r="AY9" s="35">
        <f t="shared" si="0"/>
        <v>823.06756756756795</v>
      </c>
      <c r="AZ9" s="35">
        <f t="shared" si="0"/>
        <v>799.24594594594623</v>
      </c>
      <c r="BA9" s="35">
        <f t="shared" si="0"/>
        <v>775.42432432432463</v>
      </c>
      <c r="BB9" s="35">
        <f t="shared" si="0"/>
        <v>1.0391431715106591E-11</v>
      </c>
      <c r="BC9" s="35">
        <f t="shared" si="0"/>
        <v>0</v>
      </c>
      <c r="BD9" s="35">
        <f t="shared" si="0"/>
        <v>0</v>
      </c>
      <c r="BE9" s="35">
        <f t="shared" si="0"/>
        <v>0</v>
      </c>
      <c r="BF9" s="35">
        <f t="shared" si="0"/>
        <v>0</v>
      </c>
      <c r="BG9" s="35">
        <f t="shared" si="0"/>
        <v>0</v>
      </c>
      <c r="BH9" s="35">
        <f t="shared" si="0"/>
        <v>0</v>
      </c>
      <c r="BI9" s="35">
        <f t="shared" si="0"/>
        <v>0</v>
      </c>
      <c r="BJ9" s="35">
        <f t="shared" si="0"/>
        <v>0</v>
      </c>
      <c r="BK9" s="35">
        <f t="shared" si="0"/>
        <v>0</v>
      </c>
      <c r="BL9" s="35">
        <f t="shared" si="0"/>
        <v>0</v>
      </c>
      <c r="BM9" s="35">
        <f t="shared" si="0"/>
        <v>0</v>
      </c>
      <c r="BN9" s="35">
        <f t="shared" si="0"/>
        <v>0</v>
      </c>
      <c r="BO9" s="35">
        <f t="shared" si="0"/>
        <v>0</v>
      </c>
      <c r="BP9" s="35">
        <f t="shared" si="0"/>
        <v>0</v>
      </c>
      <c r="BQ9" s="35">
        <f t="shared" si="0"/>
        <v>0</v>
      </c>
      <c r="BR9" s="35">
        <f t="shared" si="0"/>
        <v>0</v>
      </c>
      <c r="BS9" s="35">
        <f t="shared" si="0"/>
        <v>0</v>
      </c>
      <c r="BT9" s="35">
        <f t="shared" si="0"/>
        <v>0</v>
      </c>
      <c r="BU9" s="35">
        <f t="shared" si="0"/>
        <v>0</v>
      </c>
      <c r="BV9" s="35">
        <f t="shared" si="0"/>
        <v>0</v>
      </c>
      <c r="BW9" s="35">
        <f t="shared" si="0"/>
        <v>0</v>
      </c>
      <c r="BX9" s="35">
        <f t="shared" si="0"/>
        <v>0</v>
      </c>
      <c r="BY9" s="35">
        <f t="shared" si="0"/>
        <v>0</v>
      </c>
      <c r="BZ9" s="35">
        <f t="shared" si="0"/>
        <v>0</v>
      </c>
      <c r="CA9" s="35">
        <f t="shared" ref="CA9:CP9" si="1">+CA23</f>
        <v>0</v>
      </c>
      <c r="CB9" s="35">
        <f t="shared" si="1"/>
        <v>0</v>
      </c>
      <c r="CC9" s="35">
        <f t="shared" si="1"/>
        <v>0</v>
      </c>
      <c r="CD9" s="35">
        <f t="shared" si="1"/>
        <v>0</v>
      </c>
      <c r="CE9" s="35">
        <f t="shared" si="1"/>
        <v>0</v>
      </c>
      <c r="CF9" s="35">
        <f t="shared" si="1"/>
        <v>0</v>
      </c>
      <c r="CG9" s="35">
        <f t="shared" si="1"/>
        <v>0</v>
      </c>
      <c r="CH9" s="35">
        <f t="shared" si="1"/>
        <v>0</v>
      </c>
      <c r="CI9" s="35">
        <f t="shared" si="1"/>
        <v>0</v>
      </c>
      <c r="CJ9" s="35">
        <f t="shared" si="1"/>
        <v>0</v>
      </c>
      <c r="CK9" s="35">
        <f t="shared" si="1"/>
        <v>0</v>
      </c>
      <c r="CL9" s="35">
        <f t="shared" si="1"/>
        <v>0</v>
      </c>
      <c r="CM9" s="35">
        <f t="shared" si="1"/>
        <v>0</v>
      </c>
      <c r="CN9" s="35">
        <f t="shared" si="1"/>
        <v>0</v>
      </c>
      <c r="CO9" s="35">
        <f t="shared" si="1"/>
        <v>0</v>
      </c>
      <c r="CP9" s="35">
        <f t="shared" si="1"/>
        <v>0</v>
      </c>
    </row>
    <row r="10" spans="1:94" ht="18" x14ac:dyDescent="0.25">
      <c r="B10" s="156"/>
      <c r="C10" s="28" t="s">
        <v>125</v>
      </c>
      <c r="D10" s="28" t="s">
        <v>126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>N10</f>
        <v>3.5000000000000003E-2</v>
      </c>
      <c r="P10" s="38">
        <f>O10</f>
        <v>3.5000000000000003E-2</v>
      </c>
      <c r="Q10" s="38">
        <f t="shared" ref="Q10:AR10" si="2">P10</f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 t="shared" ref="AU10:AY10" si="3">+AT10</f>
        <v>0.03</v>
      </c>
      <c r="AV10" s="38">
        <f t="shared" si="3"/>
        <v>0.03</v>
      </c>
      <c r="AW10" s="38">
        <f t="shared" si="3"/>
        <v>0.03</v>
      </c>
      <c r="AX10" s="38">
        <f t="shared" si="3"/>
        <v>0.03</v>
      </c>
      <c r="AY10" s="38">
        <f t="shared" si="3"/>
        <v>0.03</v>
      </c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15" x14ac:dyDescent="0.2">
      <c r="B11" s="156"/>
      <c r="C11" s="28" t="s">
        <v>125</v>
      </c>
      <c r="D11" s="28" t="s">
        <v>126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>1/(1+O10)*N11</f>
        <v>0.93351070036640305</v>
      </c>
      <c r="P11" s="39">
        <f t="shared" ref="P11:AY11" si="4">1/(1+P10)*O11</f>
        <v>0.90194270566802237</v>
      </c>
      <c r="Q11" s="39">
        <f t="shared" si="4"/>
        <v>0.87144222769857238</v>
      </c>
      <c r="R11" s="39">
        <f t="shared" si="4"/>
        <v>0.84197316685852408</v>
      </c>
      <c r="S11" s="39">
        <f t="shared" si="4"/>
        <v>0.81350064430775282</v>
      </c>
      <c r="T11" s="39">
        <f t="shared" si="4"/>
        <v>0.78599096068381924</v>
      </c>
      <c r="U11" s="39">
        <f t="shared" si="4"/>
        <v>0.75941155621625056</v>
      </c>
      <c r="V11" s="39">
        <f t="shared" si="4"/>
        <v>0.73373097218961414</v>
      </c>
      <c r="W11" s="39">
        <f t="shared" si="4"/>
        <v>0.70891881370977217</v>
      </c>
      <c r="X11" s="39">
        <f t="shared" si="4"/>
        <v>0.68494571372924851</v>
      </c>
      <c r="Y11" s="39">
        <f t="shared" si="4"/>
        <v>0.66178329828912907</v>
      </c>
      <c r="Z11" s="39">
        <f t="shared" si="4"/>
        <v>0.63940415293635666</v>
      </c>
      <c r="AA11" s="39">
        <f t="shared" si="4"/>
        <v>0.61778179027667313</v>
      </c>
      <c r="AB11" s="39">
        <f t="shared" si="4"/>
        <v>0.59689061862480497</v>
      </c>
      <c r="AC11" s="39">
        <f t="shared" si="4"/>
        <v>0.57670591171478747</v>
      </c>
      <c r="AD11" s="39">
        <f t="shared" si="4"/>
        <v>0.55720377943457733</v>
      </c>
      <c r="AE11" s="39">
        <f t="shared" si="4"/>
        <v>0.53836113955031628</v>
      </c>
      <c r="AF11" s="39">
        <f t="shared" si="4"/>
        <v>0.520155690386779</v>
      </c>
      <c r="AG11" s="39">
        <f t="shared" si="4"/>
        <v>0.50256588443167061</v>
      </c>
      <c r="AH11" s="39">
        <f t="shared" si="4"/>
        <v>0.48557090283253201</v>
      </c>
      <c r="AI11" s="39">
        <f t="shared" si="4"/>
        <v>0.46915063075606961</v>
      </c>
      <c r="AJ11" s="39">
        <f t="shared" si="4"/>
        <v>0.45328563358074364</v>
      </c>
      <c r="AK11" s="39">
        <f t="shared" si="4"/>
        <v>0.43795713389443836</v>
      </c>
      <c r="AL11" s="39">
        <f t="shared" si="4"/>
        <v>0.42314698926998878</v>
      </c>
      <c r="AM11" s="39">
        <f t="shared" si="4"/>
        <v>0.40883767079225974</v>
      </c>
      <c r="AN11" s="39">
        <f t="shared" si="4"/>
        <v>0.39501224231136212</v>
      </c>
      <c r="AO11" s="39">
        <f t="shared" si="4"/>
        <v>0.38165434039745133</v>
      </c>
      <c r="AP11" s="39">
        <f t="shared" si="4"/>
        <v>0.36874815497338298</v>
      </c>
      <c r="AQ11" s="39">
        <f t="shared" si="4"/>
        <v>0.35627841060230242</v>
      </c>
      <c r="AR11" s="39">
        <f t="shared" si="4"/>
        <v>0.34423034840802169</v>
      </c>
      <c r="AS11" s="39">
        <f t="shared" si="4"/>
        <v>0.33420422175536085</v>
      </c>
      <c r="AT11" s="39">
        <f t="shared" si="4"/>
        <v>0.32447011820908822</v>
      </c>
      <c r="AU11" s="39">
        <f t="shared" si="4"/>
        <v>0.31501953224183321</v>
      </c>
      <c r="AV11" s="39">
        <f t="shared" si="4"/>
        <v>0.30584420606003226</v>
      </c>
      <c r="AW11" s="39">
        <f t="shared" si="4"/>
        <v>0.29693612238838085</v>
      </c>
      <c r="AX11" s="39">
        <f t="shared" si="4"/>
        <v>0.28828749746444743</v>
      </c>
      <c r="AY11" s="39">
        <f t="shared" si="4"/>
        <v>0.27989077423732761</v>
      </c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15" x14ac:dyDescent="0.2">
      <c r="B12" s="156"/>
      <c r="C12" s="28" t="s">
        <v>125</v>
      </c>
      <c r="D12" s="28" t="s">
        <v>126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68"/>
      <c r="O12" s="78">
        <f>1251/5</f>
        <v>250.2</v>
      </c>
      <c r="P12" s="78">
        <f>1251/5</f>
        <v>250.2</v>
      </c>
      <c r="Q12" s="78">
        <f>1251/5</f>
        <v>250.2</v>
      </c>
      <c r="R12" s="78">
        <f>1251/5</f>
        <v>250.2</v>
      </c>
      <c r="S12" s="78">
        <f>1251/5</f>
        <v>250.2</v>
      </c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15" x14ac:dyDescent="0.2">
      <c r="B13" s="156"/>
      <c r="C13" s="28" t="s">
        <v>125</v>
      </c>
      <c r="D13" s="28" t="s">
        <v>126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68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28" t="s">
        <v>125</v>
      </c>
      <c r="D14" s="28" t="s">
        <v>126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BY14" si="5">IF((N8+N9)*N11&lt;&gt;0,(N8+N9)*N11,"")</f>
        <v/>
      </c>
      <c r="O14" s="47">
        <f t="shared" si="5"/>
        <v>304.88509934004577</v>
      </c>
      <c r="P14" s="47">
        <f t="shared" si="5"/>
        <v>584.85280284378644</v>
      </c>
      <c r="Q14" s="47">
        <f t="shared" si="5"/>
        <v>841.38500764061655</v>
      </c>
      <c r="R14" s="47">
        <f t="shared" si="5"/>
        <v>1075.8869662307441</v>
      </c>
      <c r="S14" s="47">
        <f t="shared" si="5"/>
        <v>1289.6909417296613</v>
      </c>
      <c r="T14" s="47">
        <f t="shared" si="5"/>
        <v>2084.0847724516593</v>
      </c>
      <c r="U14" s="47">
        <f t="shared" si="5"/>
        <v>1995.5180610514344</v>
      </c>
      <c r="V14" s="47">
        <f t="shared" si="5"/>
        <v>1910.5581123711731</v>
      </c>
      <c r="W14" s="47">
        <f t="shared" si="5"/>
        <v>1829.0622712846452</v>
      </c>
      <c r="X14" s="47">
        <f t="shared" si="5"/>
        <v>1750.8934063227073</v>
      </c>
      <c r="Y14" s="47">
        <f t="shared" si="5"/>
        <v>1675.9196992259883</v>
      </c>
      <c r="Z14" s="47">
        <f t="shared" si="5"/>
        <v>1604.0144424141413</v>
      </c>
      <c r="AA14" s="47">
        <f t="shared" si="5"/>
        <v>1535.0558440769064</v>
      </c>
      <c r="AB14" s="47">
        <f t="shared" si="5"/>
        <v>1468.9268406030988</v>
      </c>
      <c r="AC14" s="47">
        <f t="shared" si="5"/>
        <v>1405.5149160741287</v>
      </c>
      <c r="AD14" s="47">
        <f t="shared" si="5"/>
        <v>1344.7119285587507</v>
      </c>
      <c r="AE14" s="47">
        <f t="shared" si="5"/>
        <v>1286.4139429554807</v>
      </c>
      <c r="AF14" s="47">
        <f t="shared" si="5"/>
        <v>1230.5210701384813</v>
      </c>
      <c r="AG14" s="47">
        <f t="shared" si="5"/>
        <v>1176.9373121717433</v>
      </c>
      <c r="AH14" s="47">
        <f t="shared" si="5"/>
        <v>1125.5704133650981</v>
      </c>
      <c r="AI14" s="47">
        <f t="shared" si="5"/>
        <v>1076.3317169539637</v>
      </c>
      <c r="AJ14" s="47">
        <f t="shared" si="5"/>
        <v>1029.1360271927995</v>
      </c>
      <c r="AK14" s="47">
        <f t="shared" si="5"/>
        <v>983.90147666002144</v>
      </c>
      <c r="AL14" s="47">
        <f t="shared" si="5"/>
        <v>940.54939857961176</v>
      </c>
      <c r="AM14" s="47">
        <f t="shared" si="5"/>
        <v>899.00420397187816</v>
      </c>
      <c r="AN14" s="47">
        <f t="shared" si="5"/>
        <v>428.62991933336895</v>
      </c>
      <c r="AO14" s="47">
        <f t="shared" si="5"/>
        <v>405.04356247451153</v>
      </c>
      <c r="AP14" s="47">
        <f t="shared" si="5"/>
        <v>382.56225815199406</v>
      </c>
      <c r="AQ14" s="47">
        <f t="shared" si="5"/>
        <v>361.13824070584258</v>
      </c>
      <c r="AR14" s="47">
        <f t="shared" si="5"/>
        <v>340.72571132031095</v>
      </c>
      <c r="AS14" s="47">
        <f t="shared" si="5"/>
        <v>322.8403749610253</v>
      </c>
      <c r="AT14" s="47">
        <f t="shared" si="5"/>
        <v>305.70785286021413</v>
      </c>
      <c r="AU14" s="47">
        <f t="shared" si="5"/>
        <v>289.2994645404994</v>
      </c>
      <c r="AV14" s="47">
        <f t="shared" si="5"/>
        <v>273.58756159224686</v>
      </c>
      <c r="AW14" s="47">
        <f t="shared" si="5"/>
        <v>258.54549188380537</v>
      </c>
      <c r="AX14" s="47">
        <f t="shared" si="5"/>
        <v>244.14756498104643</v>
      </c>
      <c r="AY14" s="47">
        <f t="shared" si="5"/>
        <v>230.36901873612055</v>
      </c>
      <c r="AZ14" s="47" t="str">
        <f t="shared" si="5"/>
        <v/>
      </c>
      <c r="BA14" s="47" t="str">
        <f t="shared" si="5"/>
        <v/>
      </c>
      <c r="BB14" s="47" t="str">
        <f t="shared" si="5"/>
        <v/>
      </c>
      <c r="BC14" s="47" t="str">
        <f t="shared" si="5"/>
        <v/>
      </c>
      <c r="BD14" s="47" t="str">
        <f t="shared" si="5"/>
        <v/>
      </c>
      <c r="BE14" s="47" t="str">
        <f t="shared" si="5"/>
        <v/>
      </c>
      <c r="BF14" s="47" t="str">
        <f t="shared" si="5"/>
        <v/>
      </c>
      <c r="BG14" s="47" t="str">
        <f t="shared" si="5"/>
        <v/>
      </c>
      <c r="BH14" s="47" t="str">
        <f t="shared" si="5"/>
        <v/>
      </c>
      <c r="BI14" s="47" t="str">
        <f t="shared" si="5"/>
        <v/>
      </c>
      <c r="BJ14" s="47" t="str">
        <f t="shared" si="5"/>
        <v/>
      </c>
      <c r="BK14" s="47" t="str">
        <f t="shared" si="5"/>
        <v/>
      </c>
      <c r="BL14" s="47" t="str">
        <f t="shared" si="5"/>
        <v/>
      </c>
      <c r="BM14" s="47" t="str">
        <f t="shared" si="5"/>
        <v/>
      </c>
      <c r="BN14" s="47" t="str">
        <f t="shared" si="5"/>
        <v/>
      </c>
      <c r="BO14" s="47" t="str">
        <f t="shared" si="5"/>
        <v/>
      </c>
      <c r="BP14" s="47" t="str">
        <f t="shared" si="5"/>
        <v/>
      </c>
      <c r="BQ14" s="47" t="str">
        <f t="shared" si="5"/>
        <v/>
      </c>
      <c r="BR14" s="47" t="str">
        <f t="shared" si="5"/>
        <v/>
      </c>
      <c r="BS14" s="47" t="str">
        <f t="shared" si="5"/>
        <v/>
      </c>
      <c r="BT14" s="47" t="str">
        <f t="shared" si="5"/>
        <v/>
      </c>
      <c r="BU14" s="47" t="str">
        <f t="shared" si="5"/>
        <v/>
      </c>
      <c r="BV14" s="47" t="str">
        <f t="shared" si="5"/>
        <v/>
      </c>
      <c r="BW14" s="47" t="str">
        <f t="shared" si="5"/>
        <v/>
      </c>
      <c r="BX14" s="47" t="str">
        <f t="shared" si="5"/>
        <v/>
      </c>
      <c r="BY14" s="47" t="str">
        <f t="shared" si="5"/>
        <v/>
      </c>
      <c r="BZ14" s="47" t="str">
        <f t="shared" ref="BZ14:CP14" si="6">IF((BZ8+BZ9)*BZ11&lt;&gt;0,(BZ8+BZ9)*BZ11,"")</f>
        <v/>
      </c>
      <c r="CA14" s="47" t="str">
        <f t="shared" si="6"/>
        <v/>
      </c>
      <c r="CB14" s="47" t="str">
        <f t="shared" si="6"/>
        <v/>
      </c>
      <c r="CC14" s="47" t="str">
        <f t="shared" si="6"/>
        <v/>
      </c>
      <c r="CD14" s="47" t="str">
        <f t="shared" si="6"/>
        <v/>
      </c>
      <c r="CE14" s="47" t="str">
        <f t="shared" si="6"/>
        <v/>
      </c>
      <c r="CF14" s="47" t="str">
        <f t="shared" si="6"/>
        <v/>
      </c>
      <c r="CG14" s="47" t="str">
        <f t="shared" si="6"/>
        <v/>
      </c>
      <c r="CH14" s="47" t="str">
        <f t="shared" si="6"/>
        <v/>
      </c>
      <c r="CI14" s="47" t="str">
        <f t="shared" si="6"/>
        <v/>
      </c>
      <c r="CJ14" s="47" t="str">
        <f t="shared" si="6"/>
        <v/>
      </c>
      <c r="CK14" s="47" t="str">
        <f t="shared" si="6"/>
        <v/>
      </c>
      <c r="CL14" s="47" t="str">
        <f t="shared" si="6"/>
        <v/>
      </c>
      <c r="CM14" s="47" t="str">
        <f t="shared" si="6"/>
        <v/>
      </c>
      <c r="CN14" s="47" t="str">
        <f t="shared" si="6"/>
        <v/>
      </c>
      <c r="CO14" s="47" t="str">
        <f t="shared" si="6"/>
        <v/>
      </c>
      <c r="CP14" s="48" t="str">
        <f t="shared" si="6"/>
        <v/>
      </c>
    </row>
    <row r="15" spans="1:94" s="42" customFormat="1" ht="15.75" thickBot="1" x14ac:dyDescent="0.25">
      <c r="B15" s="157"/>
      <c r="C15" s="28" t="s">
        <v>125</v>
      </c>
      <c r="D15" s="28" t="s">
        <v>126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36291.923695749552</v>
      </c>
      <c r="J15" s="159"/>
      <c r="K15" s="159"/>
      <c r="L15" s="159"/>
      <c r="M15" s="160"/>
    </row>
    <row r="16" spans="1:94" s="42" customFormat="1" ht="35.25" customHeight="1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6:94" ht="15" thickBot="1" x14ac:dyDescent="0.25"/>
    <row r="18" spans="6:94" ht="18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6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BZ19" si="7">+O7+N21</f>
        <v>5650</v>
      </c>
      <c r="P19" s="58">
        <f t="shared" si="7"/>
        <v>11147.297297297297</v>
      </c>
      <c r="Q19" s="58">
        <f t="shared" si="7"/>
        <v>16491.891891891893</v>
      </c>
      <c r="R19" s="58">
        <f t="shared" si="7"/>
        <v>21683.783783783787</v>
      </c>
      <c r="S19" s="58">
        <f t="shared" si="7"/>
        <v>26722.972972972977</v>
      </c>
      <c r="T19" s="58">
        <f t="shared" si="7"/>
        <v>25959.459459459464</v>
      </c>
      <c r="U19" s="58">
        <f t="shared" si="7"/>
        <v>25195.94594594595</v>
      </c>
      <c r="V19" s="58">
        <f t="shared" si="7"/>
        <v>24432.432432432437</v>
      </c>
      <c r="W19" s="58">
        <f t="shared" si="7"/>
        <v>23668.918918918924</v>
      </c>
      <c r="X19" s="58">
        <f t="shared" si="7"/>
        <v>22905.40540540541</v>
      </c>
      <c r="Y19" s="58">
        <f t="shared" si="7"/>
        <v>22141.891891891897</v>
      </c>
      <c r="Z19" s="58">
        <f t="shared" si="7"/>
        <v>21378.378378378384</v>
      </c>
      <c r="AA19" s="58">
        <f t="shared" si="7"/>
        <v>20614.86486486487</v>
      </c>
      <c r="AB19" s="58">
        <f t="shared" si="7"/>
        <v>19851.351351351357</v>
      </c>
      <c r="AC19" s="58">
        <f t="shared" si="7"/>
        <v>19087.837837837844</v>
      </c>
      <c r="AD19" s="58">
        <f t="shared" si="7"/>
        <v>18324.324324324331</v>
      </c>
      <c r="AE19" s="58">
        <f t="shared" si="7"/>
        <v>17560.810810810817</v>
      </c>
      <c r="AF19" s="58">
        <f t="shared" si="7"/>
        <v>16797.297297297304</v>
      </c>
      <c r="AG19" s="58">
        <f t="shared" si="7"/>
        <v>16033.783783783791</v>
      </c>
      <c r="AH19" s="58">
        <f t="shared" si="7"/>
        <v>15270.270270270277</v>
      </c>
      <c r="AI19" s="58">
        <f t="shared" si="7"/>
        <v>14506.756756756764</v>
      </c>
      <c r="AJ19" s="58">
        <f t="shared" si="7"/>
        <v>13743.243243243251</v>
      </c>
      <c r="AK19" s="58">
        <f t="shared" si="7"/>
        <v>12979.729729729737</v>
      </c>
      <c r="AL19" s="58">
        <f t="shared" si="7"/>
        <v>12216.216216216224</v>
      </c>
      <c r="AM19" s="58">
        <f t="shared" si="7"/>
        <v>11452.702702702711</v>
      </c>
      <c r="AN19" s="58">
        <f t="shared" si="7"/>
        <v>10689.189189189197</v>
      </c>
      <c r="AO19" s="58">
        <f t="shared" si="7"/>
        <v>9925.675675675684</v>
      </c>
      <c r="AP19" s="58">
        <f t="shared" si="7"/>
        <v>9162.1621621621707</v>
      </c>
      <c r="AQ19" s="58">
        <f t="shared" si="7"/>
        <v>8398.6486486486574</v>
      </c>
      <c r="AR19" s="58">
        <f t="shared" si="7"/>
        <v>7635.1351351351441</v>
      </c>
      <c r="AS19" s="58">
        <f t="shared" si="7"/>
        <v>6871.6216216216308</v>
      </c>
      <c r="AT19" s="58">
        <f t="shared" si="7"/>
        <v>6108.1081081081174</v>
      </c>
      <c r="AU19" s="58">
        <f t="shared" si="7"/>
        <v>5344.5945945946041</v>
      </c>
      <c r="AV19" s="58">
        <f t="shared" si="7"/>
        <v>4581.0810810810908</v>
      </c>
      <c r="AW19" s="58">
        <f t="shared" si="7"/>
        <v>3817.5675675675775</v>
      </c>
      <c r="AX19" s="58">
        <f t="shared" si="7"/>
        <v>3054.0540540540642</v>
      </c>
      <c r="AY19" s="58">
        <f t="shared" si="7"/>
        <v>2290.5405405405509</v>
      </c>
      <c r="AZ19" s="58">
        <f t="shared" si="7"/>
        <v>1527.0270270270373</v>
      </c>
      <c r="BA19" s="58">
        <f t="shared" si="7"/>
        <v>763.51351351352378</v>
      </c>
      <c r="BB19" s="58">
        <f t="shared" si="7"/>
        <v>1.0231815394945443E-11</v>
      </c>
      <c r="BC19" s="58">
        <f t="shared" si="7"/>
        <v>0</v>
      </c>
      <c r="BD19" s="58">
        <f t="shared" si="7"/>
        <v>0</v>
      </c>
      <c r="BE19" s="58">
        <f t="shared" si="7"/>
        <v>0</v>
      </c>
      <c r="BF19" s="58">
        <f t="shared" si="7"/>
        <v>0</v>
      </c>
      <c r="BG19" s="58">
        <f t="shared" si="7"/>
        <v>0</v>
      </c>
      <c r="BH19" s="58">
        <f t="shared" si="7"/>
        <v>0</v>
      </c>
      <c r="BI19" s="58">
        <f t="shared" si="7"/>
        <v>0</v>
      </c>
      <c r="BJ19" s="58">
        <f t="shared" si="7"/>
        <v>0</v>
      </c>
      <c r="BK19" s="58">
        <f t="shared" si="7"/>
        <v>0</v>
      </c>
      <c r="BL19" s="58">
        <f t="shared" si="7"/>
        <v>0</v>
      </c>
      <c r="BM19" s="58">
        <f t="shared" si="7"/>
        <v>0</v>
      </c>
      <c r="BN19" s="58">
        <f t="shared" si="7"/>
        <v>0</v>
      </c>
      <c r="BO19" s="58">
        <f t="shared" si="7"/>
        <v>0</v>
      </c>
      <c r="BP19" s="58">
        <f t="shared" si="7"/>
        <v>0</v>
      </c>
      <c r="BQ19" s="58">
        <f t="shared" si="7"/>
        <v>0</v>
      </c>
      <c r="BR19" s="58">
        <f t="shared" si="7"/>
        <v>0</v>
      </c>
      <c r="BS19" s="58">
        <f t="shared" si="7"/>
        <v>0</v>
      </c>
      <c r="BT19" s="58">
        <f t="shared" si="7"/>
        <v>0</v>
      </c>
      <c r="BU19" s="58">
        <f t="shared" si="7"/>
        <v>0</v>
      </c>
      <c r="BV19" s="58">
        <f t="shared" si="7"/>
        <v>0</v>
      </c>
      <c r="BW19" s="58">
        <f t="shared" si="7"/>
        <v>0</v>
      </c>
      <c r="BX19" s="58">
        <f t="shared" si="7"/>
        <v>0</v>
      </c>
      <c r="BY19" s="58">
        <f t="shared" si="7"/>
        <v>0</v>
      </c>
      <c r="BZ19" s="58">
        <f t="shared" si="7"/>
        <v>0</v>
      </c>
      <c r="CA19" s="58">
        <f t="shared" ref="CA19:CP19" si="8">+CA7+BZ21</f>
        <v>0</v>
      </c>
      <c r="CB19" s="58">
        <f t="shared" si="8"/>
        <v>0</v>
      </c>
      <c r="CC19" s="58">
        <f t="shared" si="8"/>
        <v>0</v>
      </c>
      <c r="CD19" s="58">
        <f t="shared" si="8"/>
        <v>0</v>
      </c>
      <c r="CE19" s="58">
        <f t="shared" si="8"/>
        <v>0</v>
      </c>
      <c r="CF19" s="58">
        <f t="shared" si="8"/>
        <v>0</v>
      </c>
      <c r="CG19" s="58">
        <f t="shared" si="8"/>
        <v>0</v>
      </c>
      <c r="CH19" s="58">
        <f t="shared" si="8"/>
        <v>0</v>
      </c>
      <c r="CI19" s="58">
        <f t="shared" si="8"/>
        <v>0</v>
      </c>
      <c r="CJ19" s="58">
        <f t="shared" si="8"/>
        <v>0</v>
      </c>
      <c r="CK19" s="58">
        <f t="shared" si="8"/>
        <v>0</v>
      </c>
      <c r="CL19" s="58">
        <f t="shared" si="8"/>
        <v>0</v>
      </c>
      <c r="CM19" s="58">
        <f t="shared" si="8"/>
        <v>0</v>
      </c>
      <c r="CN19" s="58">
        <f t="shared" si="8"/>
        <v>0</v>
      </c>
      <c r="CO19" s="58">
        <f t="shared" si="8"/>
        <v>0</v>
      </c>
      <c r="CP19" s="58">
        <f t="shared" si="8"/>
        <v>0</v>
      </c>
    </row>
    <row r="20" spans="6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59">
        <f>IF(N19=0,0,+N7/$G20)</f>
        <v>0</v>
      </c>
      <c r="O20" s="59">
        <f t="shared" ref="O20:BZ20" si="9">MIN(IF(O19=0,0,+O7/$G20)+N20,O19)</f>
        <v>152.70270270270271</v>
      </c>
      <c r="P20" s="59">
        <f t="shared" si="9"/>
        <v>305.40540540540542</v>
      </c>
      <c r="Q20" s="59">
        <f t="shared" si="9"/>
        <v>458.10810810810813</v>
      </c>
      <c r="R20" s="59">
        <f t="shared" si="9"/>
        <v>610.81081081081084</v>
      </c>
      <c r="S20" s="59">
        <f t="shared" si="9"/>
        <v>763.51351351351354</v>
      </c>
      <c r="T20" s="59">
        <f t="shared" si="9"/>
        <v>763.51351351351354</v>
      </c>
      <c r="U20" s="59">
        <f t="shared" si="9"/>
        <v>763.51351351351354</v>
      </c>
      <c r="V20" s="59">
        <f t="shared" si="9"/>
        <v>763.51351351351354</v>
      </c>
      <c r="W20" s="59">
        <f t="shared" si="9"/>
        <v>763.51351351351354</v>
      </c>
      <c r="X20" s="59">
        <f t="shared" si="9"/>
        <v>763.51351351351354</v>
      </c>
      <c r="Y20" s="59">
        <f t="shared" si="9"/>
        <v>763.51351351351354</v>
      </c>
      <c r="Z20" s="59">
        <f t="shared" si="9"/>
        <v>763.51351351351354</v>
      </c>
      <c r="AA20" s="59">
        <f t="shared" si="9"/>
        <v>763.51351351351354</v>
      </c>
      <c r="AB20" s="59">
        <f t="shared" si="9"/>
        <v>763.51351351351354</v>
      </c>
      <c r="AC20" s="59">
        <f t="shared" si="9"/>
        <v>763.51351351351354</v>
      </c>
      <c r="AD20" s="59">
        <f t="shared" si="9"/>
        <v>763.51351351351354</v>
      </c>
      <c r="AE20" s="59">
        <f t="shared" si="9"/>
        <v>763.51351351351354</v>
      </c>
      <c r="AF20" s="59">
        <f t="shared" si="9"/>
        <v>763.51351351351354</v>
      </c>
      <c r="AG20" s="59">
        <f t="shared" si="9"/>
        <v>763.51351351351354</v>
      </c>
      <c r="AH20" s="59">
        <f t="shared" si="9"/>
        <v>763.51351351351354</v>
      </c>
      <c r="AI20" s="59">
        <f t="shared" si="9"/>
        <v>763.51351351351354</v>
      </c>
      <c r="AJ20" s="59">
        <f t="shared" si="9"/>
        <v>763.51351351351354</v>
      </c>
      <c r="AK20" s="59">
        <f t="shared" si="9"/>
        <v>763.51351351351354</v>
      </c>
      <c r="AL20" s="59">
        <f t="shared" si="9"/>
        <v>763.51351351351354</v>
      </c>
      <c r="AM20" s="59">
        <f t="shared" si="9"/>
        <v>763.51351351351354</v>
      </c>
      <c r="AN20" s="59">
        <f t="shared" si="9"/>
        <v>763.51351351351354</v>
      </c>
      <c r="AO20" s="59">
        <f t="shared" si="9"/>
        <v>763.51351351351354</v>
      </c>
      <c r="AP20" s="59">
        <f t="shared" si="9"/>
        <v>763.51351351351354</v>
      </c>
      <c r="AQ20" s="59">
        <f t="shared" si="9"/>
        <v>763.51351351351354</v>
      </c>
      <c r="AR20" s="59">
        <f t="shared" si="9"/>
        <v>763.51351351351354</v>
      </c>
      <c r="AS20" s="59">
        <f t="shared" si="9"/>
        <v>763.51351351351354</v>
      </c>
      <c r="AT20" s="59">
        <f t="shared" si="9"/>
        <v>763.51351351351354</v>
      </c>
      <c r="AU20" s="59">
        <f t="shared" si="9"/>
        <v>763.51351351351354</v>
      </c>
      <c r="AV20" s="59">
        <f t="shared" si="9"/>
        <v>763.51351351351354</v>
      </c>
      <c r="AW20" s="59">
        <f t="shared" si="9"/>
        <v>763.51351351351354</v>
      </c>
      <c r="AX20" s="59">
        <f t="shared" si="9"/>
        <v>763.51351351351354</v>
      </c>
      <c r="AY20" s="59">
        <f t="shared" si="9"/>
        <v>763.51351351351354</v>
      </c>
      <c r="AZ20" s="59">
        <f t="shared" si="9"/>
        <v>763.51351351351354</v>
      </c>
      <c r="BA20" s="59">
        <f t="shared" si="9"/>
        <v>763.51351351351354</v>
      </c>
      <c r="BB20" s="59">
        <f t="shared" si="9"/>
        <v>1.0231815394945443E-11</v>
      </c>
      <c r="BC20" s="59">
        <f t="shared" si="9"/>
        <v>0</v>
      </c>
      <c r="BD20" s="59">
        <f t="shared" si="9"/>
        <v>0</v>
      </c>
      <c r="BE20" s="59">
        <f t="shared" si="9"/>
        <v>0</v>
      </c>
      <c r="BF20" s="59">
        <f t="shared" si="9"/>
        <v>0</v>
      </c>
      <c r="BG20" s="59">
        <f t="shared" si="9"/>
        <v>0</v>
      </c>
      <c r="BH20" s="59">
        <f t="shared" si="9"/>
        <v>0</v>
      </c>
      <c r="BI20" s="59">
        <f t="shared" si="9"/>
        <v>0</v>
      </c>
      <c r="BJ20" s="59">
        <f t="shared" si="9"/>
        <v>0</v>
      </c>
      <c r="BK20" s="59">
        <f t="shared" si="9"/>
        <v>0</v>
      </c>
      <c r="BL20" s="59">
        <f t="shared" si="9"/>
        <v>0</v>
      </c>
      <c r="BM20" s="59">
        <f t="shared" si="9"/>
        <v>0</v>
      </c>
      <c r="BN20" s="59">
        <f t="shared" si="9"/>
        <v>0</v>
      </c>
      <c r="BO20" s="59">
        <f t="shared" si="9"/>
        <v>0</v>
      </c>
      <c r="BP20" s="59">
        <f t="shared" si="9"/>
        <v>0</v>
      </c>
      <c r="BQ20" s="59">
        <f t="shared" si="9"/>
        <v>0</v>
      </c>
      <c r="BR20" s="59">
        <f t="shared" si="9"/>
        <v>0</v>
      </c>
      <c r="BS20" s="59">
        <f t="shared" si="9"/>
        <v>0</v>
      </c>
      <c r="BT20" s="59">
        <f t="shared" si="9"/>
        <v>0</v>
      </c>
      <c r="BU20" s="59">
        <f t="shared" si="9"/>
        <v>0</v>
      </c>
      <c r="BV20" s="59">
        <f t="shared" si="9"/>
        <v>0</v>
      </c>
      <c r="BW20" s="59">
        <f t="shared" si="9"/>
        <v>0</v>
      </c>
      <c r="BX20" s="59">
        <f t="shared" si="9"/>
        <v>0</v>
      </c>
      <c r="BY20" s="59">
        <f t="shared" si="9"/>
        <v>0</v>
      </c>
      <c r="BZ20" s="59">
        <f t="shared" si="9"/>
        <v>0</v>
      </c>
      <c r="CA20" s="59">
        <f t="shared" ref="CA20:CP20" si="10">MIN(IF(CA19=0,0,+CA7/$G20)+BZ20,CA19)</f>
        <v>0</v>
      </c>
      <c r="CB20" s="59">
        <f t="shared" si="10"/>
        <v>0</v>
      </c>
      <c r="CC20" s="59">
        <f t="shared" si="10"/>
        <v>0</v>
      </c>
      <c r="CD20" s="59">
        <f t="shared" si="10"/>
        <v>0</v>
      </c>
      <c r="CE20" s="59">
        <f t="shared" si="10"/>
        <v>0</v>
      </c>
      <c r="CF20" s="59">
        <f t="shared" si="10"/>
        <v>0</v>
      </c>
      <c r="CG20" s="59">
        <f t="shared" si="10"/>
        <v>0</v>
      </c>
      <c r="CH20" s="59">
        <f t="shared" si="10"/>
        <v>0</v>
      </c>
      <c r="CI20" s="59">
        <f t="shared" si="10"/>
        <v>0</v>
      </c>
      <c r="CJ20" s="59">
        <f t="shared" si="10"/>
        <v>0</v>
      </c>
      <c r="CK20" s="59">
        <f t="shared" si="10"/>
        <v>0</v>
      </c>
      <c r="CL20" s="59">
        <f t="shared" si="10"/>
        <v>0</v>
      </c>
      <c r="CM20" s="59">
        <f t="shared" si="10"/>
        <v>0</v>
      </c>
      <c r="CN20" s="59">
        <f t="shared" si="10"/>
        <v>0</v>
      </c>
      <c r="CO20" s="59">
        <f t="shared" si="10"/>
        <v>0</v>
      </c>
      <c r="CP20" s="59">
        <f t="shared" si="10"/>
        <v>0</v>
      </c>
    </row>
    <row r="21" spans="6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59">
        <f>+N19-N20</f>
        <v>0</v>
      </c>
      <c r="O21" s="59">
        <f>+O19-O20</f>
        <v>5497.2972972972975</v>
      </c>
      <c r="P21" s="59">
        <f t="shared" ref="P21:CA21" si="11">+P19-P20</f>
        <v>10841.891891891892</v>
      </c>
      <c r="Q21" s="59">
        <f t="shared" si="11"/>
        <v>16033.783783783785</v>
      </c>
      <c r="R21" s="59">
        <f t="shared" si="11"/>
        <v>21072.972972972977</v>
      </c>
      <c r="S21" s="59">
        <f t="shared" si="11"/>
        <v>25959.459459459464</v>
      </c>
      <c r="T21" s="59">
        <f t="shared" si="11"/>
        <v>25195.94594594595</v>
      </c>
      <c r="U21" s="59">
        <f t="shared" si="11"/>
        <v>24432.432432432437</v>
      </c>
      <c r="V21" s="59">
        <f t="shared" si="11"/>
        <v>23668.918918918924</v>
      </c>
      <c r="W21" s="59">
        <f t="shared" si="11"/>
        <v>22905.40540540541</v>
      </c>
      <c r="X21" s="59">
        <f t="shared" si="11"/>
        <v>22141.891891891897</v>
      </c>
      <c r="Y21" s="59">
        <f t="shared" si="11"/>
        <v>21378.378378378384</v>
      </c>
      <c r="Z21" s="59">
        <f t="shared" si="11"/>
        <v>20614.86486486487</v>
      </c>
      <c r="AA21" s="59">
        <f t="shared" si="11"/>
        <v>19851.351351351357</v>
      </c>
      <c r="AB21" s="59">
        <f t="shared" si="11"/>
        <v>19087.837837837844</v>
      </c>
      <c r="AC21" s="59">
        <f t="shared" si="11"/>
        <v>18324.324324324331</v>
      </c>
      <c r="AD21" s="59">
        <f t="shared" si="11"/>
        <v>17560.810810810817</v>
      </c>
      <c r="AE21" s="59">
        <f t="shared" si="11"/>
        <v>16797.297297297304</v>
      </c>
      <c r="AF21" s="59">
        <f t="shared" si="11"/>
        <v>16033.783783783791</v>
      </c>
      <c r="AG21" s="59">
        <f t="shared" si="11"/>
        <v>15270.270270270277</v>
      </c>
      <c r="AH21" s="59">
        <f t="shared" si="11"/>
        <v>14506.756756756764</v>
      </c>
      <c r="AI21" s="59">
        <f t="shared" si="11"/>
        <v>13743.243243243251</v>
      </c>
      <c r="AJ21" s="59">
        <f t="shared" si="11"/>
        <v>12979.729729729737</v>
      </c>
      <c r="AK21" s="59">
        <f t="shared" si="11"/>
        <v>12216.216216216224</v>
      </c>
      <c r="AL21" s="59">
        <f t="shared" si="11"/>
        <v>11452.702702702711</v>
      </c>
      <c r="AM21" s="59">
        <f t="shared" si="11"/>
        <v>10689.189189189197</v>
      </c>
      <c r="AN21" s="59">
        <f t="shared" si="11"/>
        <v>9925.675675675684</v>
      </c>
      <c r="AO21" s="59">
        <f t="shared" si="11"/>
        <v>9162.1621621621707</v>
      </c>
      <c r="AP21" s="59">
        <f t="shared" si="11"/>
        <v>8398.6486486486574</v>
      </c>
      <c r="AQ21" s="59">
        <f t="shared" si="11"/>
        <v>7635.1351351351441</v>
      </c>
      <c r="AR21" s="59">
        <f t="shared" si="11"/>
        <v>6871.6216216216308</v>
      </c>
      <c r="AS21" s="59">
        <f t="shared" si="11"/>
        <v>6108.1081081081174</v>
      </c>
      <c r="AT21" s="59">
        <f t="shared" si="11"/>
        <v>5344.5945945946041</v>
      </c>
      <c r="AU21" s="59">
        <f t="shared" si="11"/>
        <v>4581.0810810810908</v>
      </c>
      <c r="AV21" s="59">
        <f t="shared" si="11"/>
        <v>3817.5675675675775</v>
      </c>
      <c r="AW21" s="59">
        <f t="shared" si="11"/>
        <v>3054.0540540540642</v>
      </c>
      <c r="AX21" s="59">
        <f t="shared" si="11"/>
        <v>2290.5405405405509</v>
      </c>
      <c r="AY21" s="59">
        <f t="shared" si="11"/>
        <v>1527.0270270270373</v>
      </c>
      <c r="AZ21" s="59">
        <f t="shared" si="11"/>
        <v>763.51351351352378</v>
      </c>
      <c r="BA21" s="59">
        <f t="shared" si="11"/>
        <v>1.0231815394945443E-11</v>
      </c>
      <c r="BB21" s="59">
        <f t="shared" si="11"/>
        <v>0</v>
      </c>
      <c r="BC21" s="59">
        <f t="shared" si="11"/>
        <v>0</v>
      </c>
      <c r="BD21" s="59">
        <f t="shared" si="11"/>
        <v>0</v>
      </c>
      <c r="BE21" s="59">
        <f t="shared" si="11"/>
        <v>0</v>
      </c>
      <c r="BF21" s="59">
        <f t="shared" si="11"/>
        <v>0</v>
      </c>
      <c r="BG21" s="59">
        <f t="shared" si="11"/>
        <v>0</v>
      </c>
      <c r="BH21" s="59">
        <f t="shared" si="11"/>
        <v>0</v>
      </c>
      <c r="BI21" s="59">
        <f t="shared" si="11"/>
        <v>0</v>
      </c>
      <c r="BJ21" s="59">
        <f t="shared" si="11"/>
        <v>0</v>
      </c>
      <c r="BK21" s="59">
        <f t="shared" si="11"/>
        <v>0</v>
      </c>
      <c r="BL21" s="59">
        <f t="shared" si="11"/>
        <v>0</v>
      </c>
      <c r="BM21" s="59">
        <f t="shared" si="11"/>
        <v>0</v>
      </c>
      <c r="BN21" s="59">
        <f t="shared" si="11"/>
        <v>0</v>
      </c>
      <c r="BO21" s="59">
        <f t="shared" si="11"/>
        <v>0</v>
      </c>
      <c r="BP21" s="59">
        <f t="shared" si="11"/>
        <v>0</v>
      </c>
      <c r="BQ21" s="59">
        <f t="shared" si="11"/>
        <v>0</v>
      </c>
      <c r="BR21" s="59">
        <f t="shared" si="11"/>
        <v>0</v>
      </c>
      <c r="BS21" s="59">
        <f t="shared" si="11"/>
        <v>0</v>
      </c>
      <c r="BT21" s="59">
        <f t="shared" si="11"/>
        <v>0</v>
      </c>
      <c r="BU21" s="59">
        <f t="shared" si="11"/>
        <v>0</v>
      </c>
      <c r="BV21" s="59">
        <f t="shared" si="11"/>
        <v>0</v>
      </c>
      <c r="BW21" s="59">
        <f t="shared" si="11"/>
        <v>0</v>
      </c>
      <c r="BX21" s="59">
        <f t="shared" si="11"/>
        <v>0</v>
      </c>
      <c r="BY21" s="59">
        <f t="shared" si="11"/>
        <v>0</v>
      </c>
      <c r="BZ21" s="59">
        <f t="shared" si="11"/>
        <v>0</v>
      </c>
      <c r="CA21" s="59">
        <f t="shared" si="11"/>
        <v>0</v>
      </c>
      <c r="CB21" s="59">
        <f t="shared" ref="CB21:CP21" si="12">+CB19-CB20</f>
        <v>0</v>
      </c>
      <c r="CC21" s="59">
        <f t="shared" si="12"/>
        <v>0</v>
      </c>
      <c r="CD21" s="59">
        <f t="shared" si="12"/>
        <v>0</v>
      </c>
      <c r="CE21" s="59">
        <f t="shared" si="12"/>
        <v>0</v>
      </c>
      <c r="CF21" s="59">
        <f t="shared" si="12"/>
        <v>0</v>
      </c>
      <c r="CG21" s="59">
        <f t="shared" si="12"/>
        <v>0</v>
      </c>
      <c r="CH21" s="59">
        <f t="shared" si="12"/>
        <v>0</v>
      </c>
      <c r="CI21" s="59">
        <f t="shared" si="12"/>
        <v>0</v>
      </c>
      <c r="CJ21" s="59">
        <f t="shared" si="12"/>
        <v>0</v>
      </c>
      <c r="CK21" s="59">
        <f t="shared" si="12"/>
        <v>0</v>
      </c>
      <c r="CL21" s="59">
        <f t="shared" si="12"/>
        <v>0</v>
      </c>
      <c r="CM21" s="59">
        <f t="shared" si="12"/>
        <v>0</v>
      </c>
      <c r="CN21" s="59">
        <f t="shared" si="12"/>
        <v>0</v>
      </c>
      <c r="CO21" s="59">
        <f t="shared" si="12"/>
        <v>0</v>
      </c>
      <c r="CP21" s="59">
        <f t="shared" si="12"/>
        <v>0</v>
      </c>
    </row>
    <row r="22" spans="6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59">
        <f>AVERAGE(N19,N21)</f>
        <v>0</v>
      </c>
      <c r="O22" s="59">
        <f>AVERAGE(O19,O21)</f>
        <v>5573.6486486486483</v>
      </c>
      <c r="P22" s="59">
        <f t="shared" ref="P22:CA22" si="13">AVERAGE(P19,P21)</f>
        <v>10994.594594594593</v>
      </c>
      <c r="Q22" s="59">
        <f t="shared" si="13"/>
        <v>16262.83783783784</v>
      </c>
      <c r="R22" s="59">
        <f t="shared" si="13"/>
        <v>21378.37837837838</v>
      </c>
      <c r="S22" s="59">
        <f t="shared" si="13"/>
        <v>26341.21621621622</v>
      </c>
      <c r="T22" s="59">
        <f t="shared" si="13"/>
        <v>25577.702702702707</v>
      </c>
      <c r="U22" s="59">
        <f t="shared" si="13"/>
        <v>24814.189189189194</v>
      </c>
      <c r="V22" s="59">
        <f t="shared" si="13"/>
        <v>24050.67567567568</v>
      </c>
      <c r="W22" s="59">
        <f t="shared" si="13"/>
        <v>23287.162162162167</v>
      </c>
      <c r="X22" s="59">
        <f t="shared" si="13"/>
        <v>22523.648648648654</v>
      </c>
      <c r="Y22" s="59">
        <f t="shared" si="13"/>
        <v>21760.13513513514</v>
      </c>
      <c r="Z22" s="59">
        <f t="shared" si="13"/>
        <v>20996.621621621627</v>
      </c>
      <c r="AA22" s="59">
        <f t="shared" si="13"/>
        <v>20233.108108108114</v>
      </c>
      <c r="AB22" s="59">
        <f t="shared" si="13"/>
        <v>19469.5945945946</v>
      </c>
      <c r="AC22" s="59">
        <f t="shared" si="13"/>
        <v>18706.081081081087</v>
      </c>
      <c r="AD22" s="59">
        <f t="shared" si="13"/>
        <v>17942.567567567574</v>
      </c>
      <c r="AE22" s="59">
        <f t="shared" si="13"/>
        <v>17179.054054054061</v>
      </c>
      <c r="AF22" s="59">
        <f t="shared" si="13"/>
        <v>16415.540540540547</v>
      </c>
      <c r="AG22" s="59">
        <f t="shared" si="13"/>
        <v>15652.027027027034</v>
      </c>
      <c r="AH22" s="59">
        <f t="shared" si="13"/>
        <v>14888.513513513521</v>
      </c>
      <c r="AI22" s="59">
        <f t="shared" si="13"/>
        <v>14125.000000000007</v>
      </c>
      <c r="AJ22" s="59">
        <f t="shared" si="13"/>
        <v>13361.486486486494</v>
      </c>
      <c r="AK22" s="59">
        <f t="shared" si="13"/>
        <v>12597.972972972981</v>
      </c>
      <c r="AL22" s="59">
        <f t="shared" si="13"/>
        <v>11834.459459459467</v>
      </c>
      <c r="AM22" s="59">
        <f t="shared" si="13"/>
        <v>11070.945945945954</v>
      </c>
      <c r="AN22" s="59">
        <f t="shared" si="13"/>
        <v>10307.432432432441</v>
      </c>
      <c r="AO22" s="59">
        <f t="shared" si="13"/>
        <v>9543.9189189189274</v>
      </c>
      <c r="AP22" s="59">
        <f t="shared" si="13"/>
        <v>8780.4054054054141</v>
      </c>
      <c r="AQ22" s="59">
        <f t="shared" si="13"/>
        <v>8016.8918918919007</v>
      </c>
      <c r="AR22" s="59">
        <f t="shared" si="13"/>
        <v>7253.3783783783874</v>
      </c>
      <c r="AS22" s="59">
        <f t="shared" si="13"/>
        <v>6489.8648648648741</v>
      </c>
      <c r="AT22" s="59">
        <f t="shared" si="13"/>
        <v>5726.3513513513608</v>
      </c>
      <c r="AU22" s="59">
        <f t="shared" si="13"/>
        <v>4962.8378378378475</v>
      </c>
      <c r="AV22" s="59">
        <f t="shared" si="13"/>
        <v>4199.3243243243342</v>
      </c>
      <c r="AW22" s="59">
        <f t="shared" si="13"/>
        <v>3435.8108108108208</v>
      </c>
      <c r="AX22" s="59">
        <f t="shared" si="13"/>
        <v>2672.2972972973075</v>
      </c>
      <c r="AY22" s="59">
        <f t="shared" si="13"/>
        <v>1908.7837837837942</v>
      </c>
      <c r="AZ22" s="59">
        <f t="shared" si="13"/>
        <v>1145.2702702702804</v>
      </c>
      <c r="BA22" s="59">
        <f t="shared" si="13"/>
        <v>381.756756756767</v>
      </c>
      <c r="BB22" s="59">
        <f t="shared" si="13"/>
        <v>5.1159076974727213E-12</v>
      </c>
      <c r="BC22" s="59">
        <f t="shared" si="13"/>
        <v>0</v>
      </c>
      <c r="BD22" s="59">
        <f t="shared" si="13"/>
        <v>0</v>
      </c>
      <c r="BE22" s="59">
        <f t="shared" si="13"/>
        <v>0</v>
      </c>
      <c r="BF22" s="59">
        <f t="shared" si="13"/>
        <v>0</v>
      </c>
      <c r="BG22" s="59">
        <f t="shared" si="13"/>
        <v>0</v>
      </c>
      <c r="BH22" s="59">
        <f t="shared" si="13"/>
        <v>0</v>
      </c>
      <c r="BI22" s="59">
        <f t="shared" si="13"/>
        <v>0</v>
      </c>
      <c r="BJ22" s="59">
        <f t="shared" si="13"/>
        <v>0</v>
      </c>
      <c r="BK22" s="59">
        <f t="shared" si="13"/>
        <v>0</v>
      </c>
      <c r="BL22" s="59">
        <f t="shared" si="13"/>
        <v>0</v>
      </c>
      <c r="BM22" s="59">
        <f t="shared" si="13"/>
        <v>0</v>
      </c>
      <c r="BN22" s="59">
        <f t="shared" si="13"/>
        <v>0</v>
      </c>
      <c r="BO22" s="59">
        <f t="shared" si="13"/>
        <v>0</v>
      </c>
      <c r="BP22" s="59">
        <f t="shared" si="13"/>
        <v>0</v>
      </c>
      <c r="BQ22" s="59">
        <f t="shared" si="13"/>
        <v>0</v>
      </c>
      <c r="BR22" s="59">
        <f t="shared" si="13"/>
        <v>0</v>
      </c>
      <c r="BS22" s="59">
        <f t="shared" si="13"/>
        <v>0</v>
      </c>
      <c r="BT22" s="59">
        <f t="shared" si="13"/>
        <v>0</v>
      </c>
      <c r="BU22" s="59">
        <f t="shared" si="13"/>
        <v>0</v>
      </c>
      <c r="BV22" s="59">
        <f t="shared" si="13"/>
        <v>0</v>
      </c>
      <c r="BW22" s="59">
        <f t="shared" si="13"/>
        <v>0</v>
      </c>
      <c r="BX22" s="59">
        <f t="shared" si="13"/>
        <v>0</v>
      </c>
      <c r="BY22" s="59">
        <f t="shared" si="13"/>
        <v>0</v>
      </c>
      <c r="BZ22" s="59">
        <f t="shared" si="13"/>
        <v>0</v>
      </c>
      <c r="CA22" s="59">
        <f t="shared" si="13"/>
        <v>0</v>
      </c>
      <c r="CB22" s="59">
        <f t="shared" ref="CB22:CP22" si="14">AVERAGE(CB19,CB21)</f>
        <v>0</v>
      </c>
      <c r="CC22" s="59">
        <f t="shared" si="14"/>
        <v>0</v>
      </c>
      <c r="CD22" s="59">
        <f t="shared" si="14"/>
        <v>0</v>
      </c>
      <c r="CE22" s="59">
        <f t="shared" si="14"/>
        <v>0</v>
      </c>
      <c r="CF22" s="59">
        <f t="shared" si="14"/>
        <v>0</v>
      </c>
      <c r="CG22" s="59">
        <f t="shared" si="14"/>
        <v>0</v>
      </c>
      <c r="CH22" s="59">
        <f t="shared" si="14"/>
        <v>0</v>
      </c>
      <c r="CI22" s="59">
        <f t="shared" si="14"/>
        <v>0</v>
      </c>
      <c r="CJ22" s="59">
        <f t="shared" si="14"/>
        <v>0</v>
      </c>
      <c r="CK22" s="59">
        <f t="shared" si="14"/>
        <v>0</v>
      </c>
      <c r="CL22" s="59">
        <f t="shared" si="14"/>
        <v>0</v>
      </c>
      <c r="CM22" s="59">
        <f t="shared" si="14"/>
        <v>0</v>
      </c>
      <c r="CN22" s="59">
        <f t="shared" si="14"/>
        <v>0</v>
      </c>
      <c r="CO22" s="59">
        <f t="shared" si="14"/>
        <v>0</v>
      </c>
      <c r="CP22" s="59">
        <f t="shared" si="14"/>
        <v>0</v>
      </c>
    </row>
    <row r="23" spans="6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65">
        <f>+N22*$G23+N20</f>
        <v>0</v>
      </c>
      <c r="O23" s="65">
        <f>+O22*$G23+O20</f>
        <v>326.60054054054052</v>
      </c>
      <c r="P23" s="65">
        <f t="shared" ref="P23:CA23" si="15">+P22*$G23+P20</f>
        <v>648.43675675675672</v>
      </c>
      <c r="Q23" s="65">
        <f t="shared" si="15"/>
        <v>965.50864864864866</v>
      </c>
      <c r="R23" s="65">
        <f t="shared" si="15"/>
        <v>1277.8162162162162</v>
      </c>
      <c r="S23" s="65">
        <f t="shared" si="15"/>
        <v>1585.3594594594597</v>
      </c>
      <c r="T23" s="65">
        <f t="shared" si="15"/>
        <v>1561.537837837838</v>
      </c>
      <c r="U23" s="65">
        <f t="shared" si="15"/>
        <v>1537.7162162162163</v>
      </c>
      <c r="V23" s="65">
        <f t="shared" si="15"/>
        <v>1513.8945945945948</v>
      </c>
      <c r="W23" s="65">
        <f t="shared" si="15"/>
        <v>1490.0729729729733</v>
      </c>
      <c r="X23" s="65">
        <f t="shared" si="15"/>
        <v>1466.2513513513516</v>
      </c>
      <c r="Y23" s="65">
        <f t="shared" si="15"/>
        <v>1442.4297297297298</v>
      </c>
      <c r="Z23" s="65">
        <f t="shared" si="15"/>
        <v>1418.6081081081084</v>
      </c>
      <c r="AA23" s="65">
        <f t="shared" si="15"/>
        <v>1394.7864864864866</v>
      </c>
      <c r="AB23" s="65">
        <f t="shared" si="15"/>
        <v>1370.9648648648649</v>
      </c>
      <c r="AC23" s="65">
        <f t="shared" si="15"/>
        <v>1347.1432432432434</v>
      </c>
      <c r="AD23" s="65">
        <f t="shared" si="15"/>
        <v>1323.3216216216219</v>
      </c>
      <c r="AE23" s="65">
        <f t="shared" si="15"/>
        <v>1299.5000000000002</v>
      </c>
      <c r="AF23" s="65">
        <f t="shared" si="15"/>
        <v>1275.6783783783785</v>
      </c>
      <c r="AG23" s="65">
        <f t="shared" si="15"/>
        <v>1251.856756756757</v>
      </c>
      <c r="AH23" s="65">
        <f t="shared" si="15"/>
        <v>1228.0351351351353</v>
      </c>
      <c r="AI23" s="65">
        <f t="shared" si="15"/>
        <v>1204.2135135135138</v>
      </c>
      <c r="AJ23" s="65">
        <f t="shared" si="15"/>
        <v>1180.3918918918921</v>
      </c>
      <c r="AK23" s="65">
        <f t="shared" si="15"/>
        <v>1156.5702702702706</v>
      </c>
      <c r="AL23" s="65">
        <f t="shared" si="15"/>
        <v>1132.7486486486489</v>
      </c>
      <c r="AM23" s="65">
        <f t="shared" si="15"/>
        <v>1108.9270270270272</v>
      </c>
      <c r="AN23" s="65">
        <f t="shared" si="15"/>
        <v>1085.1054054054057</v>
      </c>
      <c r="AO23" s="65">
        <f t="shared" si="15"/>
        <v>1061.2837837837842</v>
      </c>
      <c r="AP23" s="65">
        <f t="shared" si="15"/>
        <v>1037.4621621621625</v>
      </c>
      <c r="AQ23" s="65">
        <f t="shared" si="15"/>
        <v>1013.6405405405408</v>
      </c>
      <c r="AR23" s="65">
        <f t="shared" si="15"/>
        <v>989.81891891891928</v>
      </c>
      <c r="AS23" s="65">
        <f t="shared" si="15"/>
        <v>965.99729729729756</v>
      </c>
      <c r="AT23" s="65">
        <f t="shared" si="15"/>
        <v>942.17567567567596</v>
      </c>
      <c r="AU23" s="65">
        <f t="shared" si="15"/>
        <v>918.35405405405436</v>
      </c>
      <c r="AV23" s="65">
        <f t="shared" si="15"/>
        <v>894.53243243243276</v>
      </c>
      <c r="AW23" s="65">
        <f t="shared" si="15"/>
        <v>870.71081081081115</v>
      </c>
      <c r="AX23" s="65">
        <f t="shared" si="15"/>
        <v>846.88918918918955</v>
      </c>
      <c r="AY23" s="65">
        <f t="shared" si="15"/>
        <v>823.06756756756795</v>
      </c>
      <c r="AZ23" s="65">
        <f t="shared" si="15"/>
        <v>799.24594594594623</v>
      </c>
      <c r="BA23" s="65">
        <f t="shared" si="15"/>
        <v>775.42432432432463</v>
      </c>
      <c r="BB23" s="65">
        <f t="shared" si="15"/>
        <v>1.0391431715106591E-11</v>
      </c>
      <c r="BC23" s="65">
        <f t="shared" si="15"/>
        <v>0</v>
      </c>
      <c r="BD23" s="65">
        <f t="shared" si="15"/>
        <v>0</v>
      </c>
      <c r="BE23" s="65">
        <f t="shared" si="15"/>
        <v>0</v>
      </c>
      <c r="BF23" s="65">
        <f t="shared" si="15"/>
        <v>0</v>
      </c>
      <c r="BG23" s="65">
        <f t="shared" si="15"/>
        <v>0</v>
      </c>
      <c r="BH23" s="65">
        <f t="shared" si="15"/>
        <v>0</v>
      </c>
      <c r="BI23" s="65">
        <f t="shared" si="15"/>
        <v>0</v>
      </c>
      <c r="BJ23" s="65">
        <f t="shared" si="15"/>
        <v>0</v>
      </c>
      <c r="BK23" s="65">
        <f t="shared" si="15"/>
        <v>0</v>
      </c>
      <c r="BL23" s="65">
        <f t="shared" si="15"/>
        <v>0</v>
      </c>
      <c r="BM23" s="65">
        <f t="shared" si="15"/>
        <v>0</v>
      </c>
      <c r="BN23" s="65">
        <f t="shared" si="15"/>
        <v>0</v>
      </c>
      <c r="BO23" s="65">
        <f t="shared" si="15"/>
        <v>0</v>
      </c>
      <c r="BP23" s="65">
        <f t="shared" si="15"/>
        <v>0</v>
      </c>
      <c r="BQ23" s="65">
        <f t="shared" si="15"/>
        <v>0</v>
      </c>
      <c r="BR23" s="65">
        <f t="shared" si="15"/>
        <v>0</v>
      </c>
      <c r="BS23" s="65">
        <f t="shared" si="15"/>
        <v>0</v>
      </c>
      <c r="BT23" s="65">
        <f t="shared" si="15"/>
        <v>0</v>
      </c>
      <c r="BU23" s="65">
        <f t="shared" si="15"/>
        <v>0</v>
      </c>
      <c r="BV23" s="65">
        <f t="shared" si="15"/>
        <v>0</v>
      </c>
      <c r="BW23" s="65">
        <f t="shared" si="15"/>
        <v>0</v>
      </c>
      <c r="BX23" s="65">
        <f t="shared" si="15"/>
        <v>0</v>
      </c>
      <c r="BY23" s="65">
        <f t="shared" si="15"/>
        <v>0</v>
      </c>
      <c r="BZ23" s="65">
        <f t="shared" si="15"/>
        <v>0</v>
      </c>
      <c r="CA23" s="65">
        <f t="shared" si="15"/>
        <v>0</v>
      </c>
      <c r="CB23" s="65">
        <f t="shared" ref="CB23:CP23" si="16">+CB22*$G23+CB20</f>
        <v>0</v>
      </c>
      <c r="CC23" s="65">
        <f t="shared" si="16"/>
        <v>0</v>
      </c>
      <c r="CD23" s="65">
        <f t="shared" si="16"/>
        <v>0</v>
      </c>
      <c r="CE23" s="65">
        <f t="shared" si="16"/>
        <v>0</v>
      </c>
      <c r="CF23" s="65">
        <f t="shared" si="16"/>
        <v>0</v>
      </c>
      <c r="CG23" s="65">
        <f t="shared" si="16"/>
        <v>0</v>
      </c>
      <c r="CH23" s="65">
        <f t="shared" si="16"/>
        <v>0</v>
      </c>
      <c r="CI23" s="65">
        <f t="shared" si="16"/>
        <v>0</v>
      </c>
      <c r="CJ23" s="65">
        <f t="shared" si="16"/>
        <v>0</v>
      </c>
      <c r="CK23" s="65">
        <f t="shared" si="16"/>
        <v>0</v>
      </c>
      <c r="CL23" s="65">
        <f t="shared" si="16"/>
        <v>0</v>
      </c>
      <c r="CM23" s="65">
        <f t="shared" si="16"/>
        <v>0</v>
      </c>
      <c r="CN23" s="65">
        <f t="shared" si="16"/>
        <v>0</v>
      </c>
      <c r="CO23" s="65">
        <f t="shared" si="16"/>
        <v>0</v>
      </c>
      <c r="CP23" s="65">
        <f t="shared" si="16"/>
        <v>0</v>
      </c>
    </row>
  </sheetData>
  <mergeCells count="3">
    <mergeCell ref="B5:C5"/>
    <mergeCell ref="B7:B15"/>
    <mergeCell ref="I15:M15"/>
  </mergeCells>
  <dataValidations count="2">
    <dataValidation type="list" allowBlank="1" showInputMessage="1" showErrorMessage="1" sqref="E16 E12:E13" xr:uid="{92AE1985-C383-4317-9BF5-65483AF20FAA}">
      <formula1>Variables</formula1>
    </dataValidation>
    <dataValidation type="list" allowBlank="1" showInputMessage="1" showErrorMessage="1" sqref="H16 H12:H13" xr:uid="{95F0F9BD-913C-48C5-A451-304BCA764D56}">
      <formula1>"Fixed,Variable"</formula1>
    </dataValidation>
  </dataValidations>
  <hyperlinks>
    <hyperlink ref="G3" location="'TITLE PAGE'!A1" display="Back to title page" xr:uid="{48A97A47-8ED8-4D38-A433-B0241BC4E27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D7044-7145-49F1-B5C7-D586658228C6}">
  <dimension ref="A1:CP23"/>
  <sheetViews>
    <sheetView topLeftCell="C1" zoomScale="60" zoomScaleNormal="60" workbookViewId="0">
      <selection activeCell="R12" sqref="O12:R13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24.57031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6384" width="10.8554687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47.85" customHeight="1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48.6" customHeight="1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75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18" x14ac:dyDescent="0.2">
      <c r="B7" s="155" t="s">
        <v>99</v>
      </c>
      <c r="C7" s="28" t="s">
        <v>127</v>
      </c>
      <c r="D7" s="28" t="s">
        <v>128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33"/>
      <c r="O7" s="76">
        <v>1320</v>
      </c>
      <c r="P7" s="76">
        <v>1320</v>
      </c>
      <c r="Q7" s="76">
        <v>1320</v>
      </c>
      <c r="R7" s="76">
        <v>1320</v>
      </c>
      <c r="S7" s="76">
        <v>1320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15" x14ac:dyDescent="0.2">
      <c r="B8" s="156"/>
      <c r="C8" s="28" t="s">
        <v>127</v>
      </c>
      <c r="D8" s="28" t="s">
        <v>128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77">
        <v>190</v>
      </c>
      <c r="U8" s="77">
        <v>190</v>
      </c>
      <c r="V8" s="77">
        <v>190</v>
      </c>
      <c r="W8" s="77">
        <v>190</v>
      </c>
      <c r="X8" s="77">
        <v>190</v>
      </c>
      <c r="Y8" s="77">
        <v>190</v>
      </c>
      <c r="Z8" s="77">
        <v>190</v>
      </c>
      <c r="AA8" s="77">
        <v>190</v>
      </c>
      <c r="AB8" s="77">
        <v>190</v>
      </c>
      <c r="AC8" s="77">
        <v>190</v>
      </c>
      <c r="AD8" s="77">
        <v>190</v>
      </c>
      <c r="AE8" s="77">
        <v>190</v>
      </c>
      <c r="AF8" s="77">
        <v>190</v>
      </c>
      <c r="AG8" s="77">
        <v>190</v>
      </c>
      <c r="AH8" s="77">
        <v>190</v>
      </c>
      <c r="AI8" s="77">
        <v>190</v>
      </c>
      <c r="AJ8" s="77">
        <v>190</v>
      </c>
      <c r="AK8" s="77">
        <v>190</v>
      </c>
      <c r="AL8" s="77">
        <v>190</v>
      </c>
      <c r="AM8" s="77">
        <v>190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15" x14ac:dyDescent="0.2">
      <c r="B9" s="156"/>
      <c r="C9" s="28" t="s">
        <v>127</v>
      </c>
      <c r="D9" s="28" t="s">
        <v>128</v>
      </c>
      <c r="E9" s="28" t="s">
        <v>104</v>
      </c>
      <c r="F9" s="67"/>
      <c r="G9" s="29"/>
      <c r="H9" s="30" t="s">
        <v>103</v>
      </c>
      <c r="I9" s="31"/>
      <c r="J9" s="32"/>
      <c r="K9" s="32"/>
      <c r="L9" s="32"/>
      <c r="M9" s="32"/>
      <c r="N9" s="35">
        <f>+N23</f>
        <v>0</v>
      </c>
      <c r="O9" s="35">
        <f t="shared" ref="O9:BZ9" si="0">+O23</f>
        <v>76.303135135135136</v>
      </c>
      <c r="P9" s="35">
        <f t="shared" si="0"/>
        <v>151.4931891891892</v>
      </c>
      <c r="Q9" s="35">
        <f t="shared" si="0"/>
        <v>225.57016216216215</v>
      </c>
      <c r="R9" s="35">
        <f t="shared" si="0"/>
        <v>298.53405405405408</v>
      </c>
      <c r="S9" s="35">
        <f t="shared" si="0"/>
        <v>370.38486486486488</v>
      </c>
      <c r="T9" s="35">
        <f t="shared" si="0"/>
        <v>364.81945945945949</v>
      </c>
      <c r="U9" s="35">
        <f t="shared" si="0"/>
        <v>359.25405405405405</v>
      </c>
      <c r="V9" s="35">
        <f t="shared" si="0"/>
        <v>353.68864864864867</v>
      </c>
      <c r="W9" s="35">
        <f t="shared" si="0"/>
        <v>348.12324324324322</v>
      </c>
      <c r="X9" s="35">
        <f t="shared" si="0"/>
        <v>342.55783783783784</v>
      </c>
      <c r="Y9" s="35">
        <f t="shared" si="0"/>
        <v>336.99243243243245</v>
      </c>
      <c r="Z9" s="35">
        <f t="shared" si="0"/>
        <v>331.42702702702707</v>
      </c>
      <c r="AA9" s="35">
        <f t="shared" si="0"/>
        <v>325.86162162162168</v>
      </c>
      <c r="AB9" s="35">
        <f t="shared" si="0"/>
        <v>320.29621621621624</v>
      </c>
      <c r="AC9" s="35">
        <f t="shared" si="0"/>
        <v>314.73081081081079</v>
      </c>
      <c r="AD9" s="35">
        <f t="shared" si="0"/>
        <v>309.16540540540541</v>
      </c>
      <c r="AE9" s="35">
        <f t="shared" si="0"/>
        <v>303.60000000000002</v>
      </c>
      <c r="AF9" s="35">
        <f t="shared" si="0"/>
        <v>298.03459459459464</v>
      </c>
      <c r="AG9" s="35">
        <f t="shared" si="0"/>
        <v>292.46918918918925</v>
      </c>
      <c r="AH9" s="35">
        <f t="shared" si="0"/>
        <v>286.90378378378381</v>
      </c>
      <c r="AI9" s="35">
        <f t="shared" si="0"/>
        <v>281.33837837837842</v>
      </c>
      <c r="AJ9" s="35">
        <f t="shared" si="0"/>
        <v>275.77297297297298</v>
      </c>
      <c r="AK9" s="35">
        <f t="shared" si="0"/>
        <v>270.20756756756759</v>
      </c>
      <c r="AL9" s="35">
        <f t="shared" si="0"/>
        <v>264.64216216216221</v>
      </c>
      <c r="AM9" s="35">
        <f t="shared" si="0"/>
        <v>259.07675675675682</v>
      </c>
      <c r="AN9" s="35">
        <f t="shared" si="0"/>
        <v>253.51135135135138</v>
      </c>
      <c r="AO9" s="35">
        <f t="shared" si="0"/>
        <v>247.94594594594599</v>
      </c>
      <c r="AP9" s="35">
        <f t="shared" si="0"/>
        <v>242.38054054054058</v>
      </c>
      <c r="AQ9" s="35">
        <f t="shared" si="0"/>
        <v>236.81513513513517</v>
      </c>
      <c r="AR9" s="35">
        <f t="shared" si="0"/>
        <v>231.24972972972978</v>
      </c>
      <c r="AS9" s="35">
        <f t="shared" si="0"/>
        <v>225.68432432432436</v>
      </c>
      <c r="AT9" s="35">
        <f t="shared" si="0"/>
        <v>220.11891891891898</v>
      </c>
      <c r="AU9" s="35">
        <f t="shared" si="0"/>
        <v>214.55351351351356</v>
      </c>
      <c r="AV9" s="35">
        <f t="shared" si="0"/>
        <v>208.98810810810815</v>
      </c>
      <c r="AW9" s="35">
        <f t="shared" si="0"/>
        <v>203.42270270270276</v>
      </c>
      <c r="AX9" s="35">
        <f t="shared" si="0"/>
        <v>197.85729729729735</v>
      </c>
      <c r="AY9" s="35">
        <f t="shared" si="0"/>
        <v>192.29189189189196</v>
      </c>
      <c r="AZ9" s="35">
        <f t="shared" si="0"/>
        <v>186.72648648648655</v>
      </c>
      <c r="BA9" s="35">
        <f t="shared" si="0"/>
        <v>181.16108108108114</v>
      </c>
      <c r="BB9" s="35">
        <f t="shared" si="0"/>
        <v>1.674175109656062E-12</v>
      </c>
      <c r="BC9" s="35">
        <f t="shared" si="0"/>
        <v>0</v>
      </c>
      <c r="BD9" s="35">
        <f t="shared" si="0"/>
        <v>0</v>
      </c>
      <c r="BE9" s="35">
        <f t="shared" si="0"/>
        <v>0</v>
      </c>
      <c r="BF9" s="35">
        <f t="shared" si="0"/>
        <v>0</v>
      </c>
      <c r="BG9" s="35">
        <f t="shared" si="0"/>
        <v>0</v>
      </c>
      <c r="BH9" s="35">
        <f t="shared" si="0"/>
        <v>0</v>
      </c>
      <c r="BI9" s="35">
        <f t="shared" si="0"/>
        <v>0</v>
      </c>
      <c r="BJ9" s="35">
        <f t="shared" si="0"/>
        <v>0</v>
      </c>
      <c r="BK9" s="35">
        <f t="shared" si="0"/>
        <v>0</v>
      </c>
      <c r="BL9" s="35">
        <f t="shared" si="0"/>
        <v>0</v>
      </c>
      <c r="BM9" s="35">
        <f t="shared" si="0"/>
        <v>0</v>
      </c>
      <c r="BN9" s="35">
        <f t="shared" si="0"/>
        <v>0</v>
      </c>
      <c r="BO9" s="35">
        <f t="shared" si="0"/>
        <v>0</v>
      </c>
      <c r="BP9" s="35">
        <f t="shared" si="0"/>
        <v>0</v>
      </c>
      <c r="BQ9" s="35">
        <f t="shared" si="0"/>
        <v>0</v>
      </c>
      <c r="BR9" s="35">
        <f t="shared" si="0"/>
        <v>0</v>
      </c>
      <c r="BS9" s="35">
        <f t="shared" si="0"/>
        <v>0</v>
      </c>
      <c r="BT9" s="35">
        <f t="shared" si="0"/>
        <v>0</v>
      </c>
      <c r="BU9" s="35">
        <f t="shared" si="0"/>
        <v>0</v>
      </c>
      <c r="BV9" s="35">
        <f t="shared" si="0"/>
        <v>0</v>
      </c>
      <c r="BW9" s="35">
        <f t="shared" si="0"/>
        <v>0</v>
      </c>
      <c r="BX9" s="35">
        <f t="shared" si="0"/>
        <v>0</v>
      </c>
      <c r="BY9" s="35">
        <f t="shared" si="0"/>
        <v>0</v>
      </c>
      <c r="BZ9" s="35">
        <f t="shared" si="0"/>
        <v>0</v>
      </c>
      <c r="CA9" s="35">
        <f t="shared" ref="CA9:CP9" si="1">+CA23</f>
        <v>0</v>
      </c>
      <c r="CB9" s="35">
        <f t="shared" si="1"/>
        <v>0</v>
      </c>
      <c r="CC9" s="35">
        <f t="shared" si="1"/>
        <v>0</v>
      </c>
      <c r="CD9" s="35">
        <f t="shared" si="1"/>
        <v>0</v>
      </c>
      <c r="CE9" s="35">
        <f t="shared" si="1"/>
        <v>0</v>
      </c>
      <c r="CF9" s="35">
        <f t="shared" si="1"/>
        <v>0</v>
      </c>
      <c r="CG9" s="35">
        <f t="shared" si="1"/>
        <v>0</v>
      </c>
      <c r="CH9" s="35">
        <f t="shared" si="1"/>
        <v>0</v>
      </c>
      <c r="CI9" s="35">
        <f t="shared" si="1"/>
        <v>0</v>
      </c>
      <c r="CJ9" s="35">
        <f t="shared" si="1"/>
        <v>0</v>
      </c>
      <c r="CK9" s="35">
        <f t="shared" si="1"/>
        <v>0</v>
      </c>
      <c r="CL9" s="35">
        <f t="shared" si="1"/>
        <v>0</v>
      </c>
      <c r="CM9" s="35">
        <f t="shared" si="1"/>
        <v>0</v>
      </c>
      <c r="CN9" s="35">
        <f t="shared" si="1"/>
        <v>0</v>
      </c>
      <c r="CO9" s="35">
        <f t="shared" si="1"/>
        <v>0</v>
      </c>
      <c r="CP9" s="35">
        <f t="shared" si="1"/>
        <v>0</v>
      </c>
    </row>
    <row r="10" spans="1:94" ht="18" x14ac:dyDescent="0.25">
      <c r="B10" s="156"/>
      <c r="C10" s="28" t="s">
        <v>127</v>
      </c>
      <c r="D10" s="28" t="s">
        <v>128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>N10</f>
        <v>3.5000000000000003E-2</v>
      </c>
      <c r="P10" s="38">
        <f>O10</f>
        <v>3.5000000000000003E-2</v>
      </c>
      <c r="Q10" s="38">
        <f t="shared" ref="Q10:AR10" si="2">P10</f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 t="shared" ref="AU10:AY10" si="3">+AT10</f>
        <v>0.03</v>
      </c>
      <c r="AV10" s="38">
        <f t="shared" si="3"/>
        <v>0.03</v>
      </c>
      <c r="AW10" s="38">
        <f t="shared" si="3"/>
        <v>0.03</v>
      </c>
      <c r="AX10" s="38">
        <f t="shared" si="3"/>
        <v>0.03</v>
      </c>
      <c r="AY10" s="38">
        <f t="shared" si="3"/>
        <v>0.03</v>
      </c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15" x14ac:dyDescent="0.2">
      <c r="B11" s="156"/>
      <c r="C11" s="28" t="s">
        <v>127</v>
      </c>
      <c r="D11" s="28" t="s">
        <v>128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>1/(1+O10)*N11</f>
        <v>0.93351070036640305</v>
      </c>
      <c r="P11" s="39">
        <f t="shared" ref="P11:AY11" si="4">1/(1+P10)*O11</f>
        <v>0.90194270566802237</v>
      </c>
      <c r="Q11" s="39">
        <f t="shared" si="4"/>
        <v>0.87144222769857238</v>
      </c>
      <c r="R11" s="39">
        <f t="shared" si="4"/>
        <v>0.84197316685852408</v>
      </c>
      <c r="S11" s="39">
        <f t="shared" si="4"/>
        <v>0.81350064430775282</v>
      </c>
      <c r="T11" s="39">
        <f t="shared" si="4"/>
        <v>0.78599096068381924</v>
      </c>
      <c r="U11" s="39">
        <f t="shared" si="4"/>
        <v>0.75941155621625056</v>
      </c>
      <c r="V11" s="39">
        <f t="shared" si="4"/>
        <v>0.73373097218961414</v>
      </c>
      <c r="W11" s="39">
        <f t="shared" si="4"/>
        <v>0.70891881370977217</v>
      </c>
      <c r="X11" s="39">
        <f t="shared" si="4"/>
        <v>0.68494571372924851</v>
      </c>
      <c r="Y11" s="39">
        <f t="shared" si="4"/>
        <v>0.66178329828912907</v>
      </c>
      <c r="Z11" s="39">
        <f t="shared" si="4"/>
        <v>0.63940415293635666</v>
      </c>
      <c r="AA11" s="39">
        <f t="shared" si="4"/>
        <v>0.61778179027667313</v>
      </c>
      <c r="AB11" s="39">
        <f t="shared" si="4"/>
        <v>0.59689061862480497</v>
      </c>
      <c r="AC11" s="39">
        <f t="shared" si="4"/>
        <v>0.57670591171478747</v>
      </c>
      <c r="AD11" s="39">
        <f t="shared" si="4"/>
        <v>0.55720377943457733</v>
      </c>
      <c r="AE11" s="39">
        <f t="shared" si="4"/>
        <v>0.53836113955031628</v>
      </c>
      <c r="AF11" s="39">
        <f t="shared" si="4"/>
        <v>0.520155690386779</v>
      </c>
      <c r="AG11" s="39">
        <f t="shared" si="4"/>
        <v>0.50256588443167061</v>
      </c>
      <c r="AH11" s="39">
        <f t="shared" si="4"/>
        <v>0.48557090283253201</v>
      </c>
      <c r="AI11" s="39">
        <f t="shared" si="4"/>
        <v>0.46915063075606961</v>
      </c>
      <c r="AJ11" s="39">
        <f t="shared" si="4"/>
        <v>0.45328563358074364</v>
      </c>
      <c r="AK11" s="39">
        <f t="shared" si="4"/>
        <v>0.43795713389443836</v>
      </c>
      <c r="AL11" s="39">
        <f t="shared" si="4"/>
        <v>0.42314698926998878</v>
      </c>
      <c r="AM11" s="39">
        <f t="shared" si="4"/>
        <v>0.40883767079225974</v>
      </c>
      <c r="AN11" s="39">
        <f t="shared" si="4"/>
        <v>0.39501224231136212</v>
      </c>
      <c r="AO11" s="39">
        <f t="shared" si="4"/>
        <v>0.38165434039745133</v>
      </c>
      <c r="AP11" s="39">
        <f t="shared" si="4"/>
        <v>0.36874815497338298</v>
      </c>
      <c r="AQ11" s="39">
        <f t="shared" si="4"/>
        <v>0.35627841060230242</v>
      </c>
      <c r="AR11" s="39">
        <f t="shared" si="4"/>
        <v>0.34423034840802169</v>
      </c>
      <c r="AS11" s="39">
        <f t="shared" si="4"/>
        <v>0.33420422175536085</v>
      </c>
      <c r="AT11" s="39">
        <f t="shared" si="4"/>
        <v>0.32447011820908822</v>
      </c>
      <c r="AU11" s="39">
        <f t="shared" si="4"/>
        <v>0.31501953224183321</v>
      </c>
      <c r="AV11" s="39">
        <f t="shared" si="4"/>
        <v>0.30584420606003226</v>
      </c>
      <c r="AW11" s="39">
        <f t="shared" si="4"/>
        <v>0.29693612238838085</v>
      </c>
      <c r="AX11" s="39">
        <f t="shared" si="4"/>
        <v>0.28828749746444743</v>
      </c>
      <c r="AY11" s="39">
        <f t="shared" si="4"/>
        <v>0.27989077423732761</v>
      </c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15" x14ac:dyDescent="0.2">
      <c r="B12" s="156"/>
      <c r="C12" s="28" t="s">
        <v>127</v>
      </c>
      <c r="D12" s="28" t="s">
        <v>128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68"/>
      <c r="O12" s="78">
        <f>469/5</f>
        <v>93.8</v>
      </c>
      <c r="P12" s="78">
        <f>469/5</f>
        <v>93.8</v>
      </c>
      <c r="Q12" s="78">
        <f>469/5</f>
        <v>93.8</v>
      </c>
      <c r="R12" s="78">
        <f>469/5</f>
        <v>93.8</v>
      </c>
      <c r="S12" s="78">
        <f>469/5</f>
        <v>93.8</v>
      </c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15" x14ac:dyDescent="0.2">
      <c r="B13" s="156"/>
      <c r="C13" s="28" t="s">
        <v>127</v>
      </c>
      <c r="D13" s="28" t="s">
        <v>128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68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28" t="s">
        <v>127</v>
      </c>
      <c r="D14" s="28" t="s">
        <v>128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BY14" si="5">IF((N8+N9)*N11&lt;&gt;0,(N8+N9)*N11,"")</f>
        <v/>
      </c>
      <c r="O14" s="47">
        <f t="shared" si="5"/>
        <v>71.229793120152294</v>
      </c>
      <c r="P14" s="47">
        <f t="shared" si="5"/>
        <v>136.63817694757489</v>
      </c>
      <c r="Q14" s="47">
        <f t="shared" si="5"/>
        <v>196.57136461692281</v>
      </c>
      <c r="R14" s="47">
        <f t="shared" si="5"/>
        <v>251.35766290700573</v>
      </c>
      <c r="S14" s="47">
        <f t="shared" si="5"/>
        <v>301.30832620940754</v>
      </c>
      <c r="T14" s="47">
        <f t="shared" si="5"/>
        <v>436.08307994661789</v>
      </c>
      <c r="U14" s="47">
        <f t="shared" si="5"/>
        <v>417.10987594727374</v>
      </c>
      <c r="V14" s="47">
        <f t="shared" si="5"/>
        <v>398.9212007414306</v>
      </c>
      <c r="W14" s="47">
        <f t="shared" si="5"/>
        <v>381.48569122965517</v>
      </c>
      <c r="X14" s="47">
        <f t="shared" si="5"/>
        <v>364.77320833994321</v>
      </c>
      <c r="Y14" s="47">
        <f t="shared" si="5"/>
        <v>348.75479010854616</v>
      </c>
      <c r="Z14" s="47">
        <f t="shared" si="5"/>
        <v>333.40260653433899</v>
      </c>
      <c r="AA14" s="47">
        <f t="shared" si="5"/>
        <v>318.68991614043318</v>
      </c>
      <c r="AB14" s="47">
        <f t="shared" si="5"/>
        <v>304.59102417919456</v>
      </c>
      <c r="AC14" s="47">
        <f t="shared" si="5"/>
        <v>291.08124241919256</v>
      </c>
      <c r="AD14" s="47">
        <f t="shared" si="5"/>
        <v>278.13685045488489</v>
      </c>
      <c r="AE14" s="47">
        <f t="shared" si="5"/>
        <v>265.73505848203615</v>
      </c>
      <c r="AF14" s="47">
        <f t="shared" si="5"/>
        <v>253.85397148398317</v>
      </c>
      <c r="AG14" s="47">
        <f t="shared" si="5"/>
        <v>242.4725547758959</v>
      </c>
      <c r="AH14" s="47">
        <f t="shared" si="5"/>
        <v>231.57060085614253</v>
      </c>
      <c r="AI14" s="47">
        <f t="shared" si="5"/>
        <v>221.12869751575923</v>
      </c>
      <c r="AJ14" s="47">
        <f t="shared" si="5"/>
        <v>211.12819715884063</v>
      </c>
      <c r="AK14" s="47">
        <f t="shared" si="5"/>
        <v>201.55118728842299</v>
      </c>
      <c r="AL14" s="47">
        <f t="shared" si="5"/>
        <v>192.38046211411694</v>
      </c>
      <c r="AM14" s="47">
        <f t="shared" si="5"/>
        <v>183.59949523937465</v>
      </c>
      <c r="AN14" s="47">
        <f t="shared" si="5"/>
        <v>100.14008734868086</v>
      </c>
      <c r="AO14" s="47">
        <f t="shared" si="5"/>
        <v>94.62964645422214</v>
      </c>
      <c r="AP14" s="47">
        <f t="shared" si="5"/>
        <v>89.377377125775595</v>
      </c>
      <c r="AQ14" s="47">
        <f t="shared" si="5"/>
        <v>84.372119952515419</v>
      </c>
      <c r="AR14" s="47">
        <f t="shared" si="5"/>
        <v>79.603175034125741</v>
      </c>
      <c r="AS14" s="47">
        <f t="shared" si="5"/>
        <v>75.424653973195277</v>
      </c>
      <c r="AT14" s="47">
        <f t="shared" si="5"/>
        <v>71.422011641678353</v>
      </c>
      <c r="AU14" s="47">
        <f t="shared" si="5"/>
        <v>67.588547467868878</v>
      </c>
      <c r="AV14" s="47">
        <f t="shared" si="5"/>
        <v>63.917802000312527</v>
      </c>
      <c r="AW14" s="47">
        <f t="shared" si="5"/>
        <v>60.403548546304961</v>
      </c>
      <c r="AX14" s="47">
        <f t="shared" si="5"/>
        <v>57.039785092917029</v>
      </c>
      <c r="AY14" s="47">
        <f t="shared" si="5"/>
        <v>53.820726501182143</v>
      </c>
      <c r="AZ14" s="47" t="str">
        <f t="shared" si="5"/>
        <v/>
      </c>
      <c r="BA14" s="47" t="str">
        <f t="shared" si="5"/>
        <v/>
      </c>
      <c r="BB14" s="47" t="str">
        <f t="shared" si="5"/>
        <v/>
      </c>
      <c r="BC14" s="47" t="str">
        <f t="shared" si="5"/>
        <v/>
      </c>
      <c r="BD14" s="47" t="str">
        <f t="shared" si="5"/>
        <v/>
      </c>
      <c r="BE14" s="47" t="str">
        <f t="shared" si="5"/>
        <v/>
      </c>
      <c r="BF14" s="47" t="str">
        <f t="shared" si="5"/>
        <v/>
      </c>
      <c r="BG14" s="47" t="str">
        <f t="shared" si="5"/>
        <v/>
      </c>
      <c r="BH14" s="47" t="str">
        <f t="shared" si="5"/>
        <v/>
      </c>
      <c r="BI14" s="47" t="str">
        <f t="shared" si="5"/>
        <v/>
      </c>
      <c r="BJ14" s="47" t="str">
        <f t="shared" si="5"/>
        <v/>
      </c>
      <c r="BK14" s="47" t="str">
        <f t="shared" si="5"/>
        <v/>
      </c>
      <c r="BL14" s="47" t="str">
        <f t="shared" si="5"/>
        <v/>
      </c>
      <c r="BM14" s="47" t="str">
        <f t="shared" si="5"/>
        <v/>
      </c>
      <c r="BN14" s="47" t="str">
        <f t="shared" si="5"/>
        <v/>
      </c>
      <c r="BO14" s="47" t="str">
        <f t="shared" si="5"/>
        <v/>
      </c>
      <c r="BP14" s="47" t="str">
        <f t="shared" si="5"/>
        <v/>
      </c>
      <c r="BQ14" s="47" t="str">
        <f t="shared" si="5"/>
        <v/>
      </c>
      <c r="BR14" s="47" t="str">
        <f t="shared" si="5"/>
        <v/>
      </c>
      <c r="BS14" s="47" t="str">
        <f t="shared" si="5"/>
        <v/>
      </c>
      <c r="BT14" s="47" t="str">
        <f t="shared" si="5"/>
        <v/>
      </c>
      <c r="BU14" s="47" t="str">
        <f t="shared" si="5"/>
        <v/>
      </c>
      <c r="BV14" s="47" t="str">
        <f t="shared" si="5"/>
        <v/>
      </c>
      <c r="BW14" s="47" t="str">
        <f t="shared" si="5"/>
        <v/>
      </c>
      <c r="BX14" s="47" t="str">
        <f t="shared" si="5"/>
        <v/>
      </c>
      <c r="BY14" s="47" t="str">
        <f t="shared" si="5"/>
        <v/>
      </c>
      <c r="BZ14" s="47" t="str">
        <f t="shared" ref="BZ14:CP14" si="6">IF((BZ8+BZ9)*BZ11&lt;&gt;0,(BZ8+BZ9)*BZ11,"")</f>
        <v/>
      </c>
      <c r="CA14" s="47" t="str">
        <f t="shared" si="6"/>
        <v/>
      </c>
      <c r="CB14" s="47" t="str">
        <f t="shared" si="6"/>
        <v/>
      </c>
      <c r="CC14" s="47" t="str">
        <f t="shared" si="6"/>
        <v/>
      </c>
      <c r="CD14" s="47" t="str">
        <f t="shared" si="6"/>
        <v/>
      </c>
      <c r="CE14" s="47" t="str">
        <f t="shared" si="6"/>
        <v/>
      </c>
      <c r="CF14" s="47" t="str">
        <f t="shared" si="6"/>
        <v/>
      </c>
      <c r="CG14" s="47" t="str">
        <f t="shared" si="6"/>
        <v/>
      </c>
      <c r="CH14" s="47" t="str">
        <f t="shared" si="6"/>
        <v/>
      </c>
      <c r="CI14" s="47" t="str">
        <f t="shared" si="6"/>
        <v/>
      </c>
      <c r="CJ14" s="47" t="str">
        <f t="shared" si="6"/>
        <v/>
      </c>
      <c r="CK14" s="47" t="str">
        <f t="shared" si="6"/>
        <v/>
      </c>
      <c r="CL14" s="47" t="str">
        <f t="shared" si="6"/>
        <v/>
      </c>
      <c r="CM14" s="47" t="str">
        <f t="shared" si="6"/>
        <v/>
      </c>
      <c r="CN14" s="47" t="str">
        <f t="shared" si="6"/>
        <v/>
      </c>
      <c r="CO14" s="47" t="str">
        <f t="shared" si="6"/>
        <v/>
      </c>
      <c r="CP14" s="48" t="str">
        <f t="shared" si="6"/>
        <v/>
      </c>
    </row>
    <row r="15" spans="1:94" s="42" customFormat="1" ht="15.75" thickBot="1" x14ac:dyDescent="0.25">
      <c r="B15" s="157"/>
      <c r="C15" s="28" t="s">
        <v>127</v>
      </c>
      <c r="D15" s="28" t="s">
        <v>128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7731.2945158959246</v>
      </c>
      <c r="J15" s="159"/>
      <c r="K15" s="159"/>
      <c r="L15" s="159"/>
      <c r="M15" s="160"/>
    </row>
    <row r="16" spans="1:94" s="42" customFormat="1" ht="35.25" customHeight="1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6:94" ht="15" thickBot="1" x14ac:dyDescent="0.25"/>
    <row r="18" spans="6:94" ht="18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6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BZ19" si="7">+O7+N21</f>
        <v>1320</v>
      </c>
      <c r="P19" s="58">
        <f t="shared" si="7"/>
        <v>2604.3243243243242</v>
      </c>
      <c r="Q19" s="58">
        <f t="shared" si="7"/>
        <v>3852.9729729729729</v>
      </c>
      <c r="R19" s="58">
        <f t="shared" si="7"/>
        <v>5065.9459459459458</v>
      </c>
      <c r="S19" s="58">
        <f t="shared" si="7"/>
        <v>6243.2432432432433</v>
      </c>
      <c r="T19" s="58">
        <f t="shared" si="7"/>
        <v>6064.864864864865</v>
      </c>
      <c r="U19" s="58">
        <f t="shared" si="7"/>
        <v>5886.4864864864867</v>
      </c>
      <c r="V19" s="58">
        <f t="shared" si="7"/>
        <v>5708.1081081081084</v>
      </c>
      <c r="W19" s="58">
        <f t="shared" si="7"/>
        <v>5529.72972972973</v>
      </c>
      <c r="X19" s="58">
        <f t="shared" si="7"/>
        <v>5351.3513513513517</v>
      </c>
      <c r="Y19" s="58">
        <f t="shared" si="7"/>
        <v>5172.9729729729734</v>
      </c>
      <c r="Z19" s="58">
        <f t="shared" si="7"/>
        <v>4994.594594594595</v>
      </c>
      <c r="AA19" s="58">
        <f t="shared" si="7"/>
        <v>4816.2162162162167</v>
      </c>
      <c r="AB19" s="58">
        <f t="shared" si="7"/>
        <v>4637.8378378378384</v>
      </c>
      <c r="AC19" s="58">
        <f t="shared" si="7"/>
        <v>4459.45945945946</v>
      </c>
      <c r="AD19" s="58">
        <f t="shared" si="7"/>
        <v>4281.0810810810817</v>
      </c>
      <c r="AE19" s="58">
        <f t="shared" si="7"/>
        <v>4102.7027027027034</v>
      </c>
      <c r="AF19" s="58">
        <f t="shared" si="7"/>
        <v>3924.3243243243251</v>
      </c>
      <c r="AG19" s="58">
        <f t="shared" si="7"/>
        <v>3745.9459459459467</v>
      </c>
      <c r="AH19" s="58">
        <f t="shared" si="7"/>
        <v>3567.5675675675684</v>
      </c>
      <c r="AI19" s="58">
        <f t="shared" si="7"/>
        <v>3389.1891891891901</v>
      </c>
      <c r="AJ19" s="58">
        <f t="shared" si="7"/>
        <v>3210.8108108108117</v>
      </c>
      <c r="AK19" s="58">
        <f t="shared" si="7"/>
        <v>3032.4324324324334</v>
      </c>
      <c r="AL19" s="58">
        <f t="shared" si="7"/>
        <v>2854.0540540540551</v>
      </c>
      <c r="AM19" s="58">
        <f t="shared" si="7"/>
        <v>2675.6756756756768</v>
      </c>
      <c r="AN19" s="58">
        <f t="shared" si="7"/>
        <v>2497.2972972972984</v>
      </c>
      <c r="AO19" s="58">
        <f t="shared" si="7"/>
        <v>2318.9189189189201</v>
      </c>
      <c r="AP19" s="58">
        <f t="shared" si="7"/>
        <v>2140.5405405405418</v>
      </c>
      <c r="AQ19" s="58">
        <f t="shared" si="7"/>
        <v>1962.1621621621634</v>
      </c>
      <c r="AR19" s="58">
        <f t="shared" si="7"/>
        <v>1783.7837837837851</v>
      </c>
      <c r="AS19" s="58">
        <f t="shared" si="7"/>
        <v>1605.4054054054068</v>
      </c>
      <c r="AT19" s="58">
        <f t="shared" si="7"/>
        <v>1427.0270270270285</v>
      </c>
      <c r="AU19" s="58">
        <f t="shared" si="7"/>
        <v>1248.6486486486501</v>
      </c>
      <c r="AV19" s="58">
        <f t="shared" si="7"/>
        <v>1070.2702702702718</v>
      </c>
      <c r="AW19" s="58">
        <f t="shared" si="7"/>
        <v>891.89189189189347</v>
      </c>
      <c r="AX19" s="58">
        <f t="shared" si="7"/>
        <v>713.51351351351514</v>
      </c>
      <c r="AY19" s="58">
        <f t="shared" si="7"/>
        <v>535.13513513513681</v>
      </c>
      <c r="AZ19" s="58">
        <f t="shared" si="7"/>
        <v>356.75675675675842</v>
      </c>
      <c r="BA19" s="58">
        <f t="shared" si="7"/>
        <v>178.37837837838003</v>
      </c>
      <c r="BB19" s="58">
        <f t="shared" si="7"/>
        <v>1.6484591469634324E-12</v>
      </c>
      <c r="BC19" s="58">
        <f t="shared" si="7"/>
        <v>0</v>
      </c>
      <c r="BD19" s="58">
        <f t="shared" si="7"/>
        <v>0</v>
      </c>
      <c r="BE19" s="58">
        <f t="shared" si="7"/>
        <v>0</v>
      </c>
      <c r="BF19" s="58">
        <f t="shared" si="7"/>
        <v>0</v>
      </c>
      <c r="BG19" s="58">
        <f t="shared" si="7"/>
        <v>0</v>
      </c>
      <c r="BH19" s="58">
        <f t="shared" si="7"/>
        <v>0</v>
      </c>
      <c r="BI19" s="58">
        <f t="shared" si="7"/>
        <v>0</v>
      </c>
      <c r="BJ19" s="58">
        <f t="shared" si="7"/>
        <v>0</v>
      </c>
      <c r="BK19" s="58">
        <f t="shared" si="7"/>
        <v>0</v>
      </c>
      <c r="BL19" s="58">
        <f t="shared" si="7"/>
        <v>0</v>
      </c>
      <c r="BM19" s="58">
        <f t="shared" si="7"/>
        <v>0</v>
      </c>
      <c r="BN19" s="58">
        <f t="shared" si="7"/>
        <v>0</v>
      </c>
      <c r="BO19" s="58">
        <f t="shared" si="7"/>
        <v>0</v>
      </c>
      <c r="BP19" s="58">
        <f t="shared" si="7"/>
        <v>0</v>
      </c>
      <c r="BQ19" s="58">
        <f t="shared" si="7"/>
        <v>0</v>
      </c>
      <c r="BR19" s="58">
        <f t="shared" si="7"/>
        <v>0</v>
      </c>
      <c r="BS19" s="58">
        <f t="shared" si="7"/>
        <v>0</v>
      </c>
      <c r="BT19" s="58">
        <f t="shared" si="7"/>
        <v>0</v>
      </c>
      <c r="BU19" s="58">
        <f t="shared" si="7"/>
        <v>0</v>
      </c>
      <c r="BV19" s="58">
        <f t="shared" si="7"/>
        <v>0</v>
      </c>
      <c r="BW19" s="58">
        <f t="shared" si="7"/>
        <v>0</v>
      </c>
      <c r="BX19" s="58">
        <f t="shared" si="7"/>
        <v>0</v>
      </c>
      <c r="BY19" s="58">
        <f t="shared" si="7"/>
        <v>0</v>
      </c>
      <c r="BZ19" s="58">
        <f t="shared" si="7"/>
        <v>0</v>
      </c>
      <c r="CA19" s="58">
        <f t="shared" ref="CA19:CP19" si="8">+CA7+BZ21</f>
        <v>0</v>
      </c>
      <c r="CB19" s="58">
        <f t="shared" si="8"/>
        <v>0</v>
      </c>
      <c r="CC19" s="58">
        <f t="shared" si="8"/>
        <v>0</v>
      </c>
      <c r="CD19" s="58">
        <f t="shared" si="8"/>
        <v>0</v>
      </c>
      <c r="CE19" s="58">
        <f t="shared" si="8"/>
        <v>0</v>
      </c>
      <c r="CF19" s="58">
        <f t="shared" si="8"/>
        <v>0</v>
      </c>
      <c r="CG19" s="58">
        <f t="shared" si="8"/>
        <v>0</v>
      </c>
      <c r="CH19" s="58">
        <f t="shared" si="8"/>
        <v>0</v>
      </c>
      <c r="CI19" s="58">
        <f t="shared" si="8"/>
        <v>0</v>
      </c>
      <c r="CJ19" s="58">
        <f t="shared" si="8"/>
        <v>0</v>
      </c>
      <c r="CK19" s="58">
        <f t="shared" si="8"/>
        <v>0</v>
      </c>
      <c r="CL19" s="58">
        <f t="shared" si="8"/>
        <v>0</v>
      </c>
      <c r="CM19" s="58">
        <f t="shared" si="8"/>
        <v>0</v>
      </c>
      <c r="CN19" s="58">
        <f t="shared" si="8"/>
        <v>0</v>
      </c>
      <c r="CO19" s="58">
        <f t="shared" si="8"/>
        <v>0</v>
      </c>
      <c r="CP19" s="58">
        <f t="shared" si="8"/>
        <v>0</v>
      </c>
    </row>
    <row r="20" spans="6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59">
        <f>IF(N19=0,0,+N7/$G20)</f>
        <v>0</v>
      </c>
      <c r="O20" s="59">
        <f t="shared" ref="O20:BZ20" si="9">MIN(IF(O19=0,0,+O7/$G20)+N20,O19)</f>
        <v>35.675675675675677</v>
      </c>
      <c r="P20" s="59">
        <f t="shared" si="9"/>
        <v>71.351351351351354</v>
      </c>
      <c r="Q20" s="59">
        <f t="shared" si="9"/>
        <v>107.02702702702703</v>
      </c>
      <c r="R20" s="59">
        <f t="shared" si="9"/>
        <v>142.70270270270271</v>
      </c>
      <c r="S20" s="59">
        <f t="shared" si="9"/>
        <v>178.37837837837839</v>
      </c>
      <c r="T20" s="59">
        <f t="shared" si="9"/>
        <v>178.37837837837839</v>
      </c>
      <c r="U20" s="59">
        <f t="shared" si="9"/>
        <v>178.37837837837839</v>
      </c>
      <c r="V20" s="59">
        <f t="shared" si="9"/>
        <v>178.37837837837839</v>
      </c>
      <c r="W20" s="59">
        <f t="shared" si="9"/>
        <v>178.37837837837839</v>
      </c>
      <c r="X20" s="59">
        <f t="shared" si="9"/>
        <v>178.37837837837839</v>
      </c>
      <c r="Y20" s="59">
        <f t="shared" si="9"/>
        <v>178.37837837837839</v>
      </c>
      <c r="Z20" s="59">
        <f t="shared" si="9"/>
        <v>178.37837837837839</v>
      </c>
      <c r="AA20" s="59">
        <f t="shared" si="9"/>
        <v>178.37837837837839</v>
      </c>
      <c r="AB20" s="59">
        <f t="shared" si="9"/>
        <v>178.37837837837839</v>
      </c>
      <c r="AC20" s="59">
        <f t="shared" si="9"/>
        <v>178.37837837837839</v>
      </c>
      <c r="AD20" s="59">
        <f t="shared" si="9"/>
        <v>178.37837837837839</v>
      </c>
      <c r="AE20" s="59">
        <f t="shared" si="9"/>
        <v>178.37837837837839</v>
      </c>
      <c r="AF20" s="59">
        <f t="shared" si="9"/>
        <v>178.37837837837839</v>
      </c>
      <c r="AG20" s="59">
        <f t="shared" si="9"/>
        <v>178.37837837837839</v>
      </c>
      <c r="AH20" s="59">
        <f t="shared" si="9"/>
        <v>178.37837837837839</v>
      </c>
      <c r="AI20" s="59">
        <f t="shared" si="9"/>
        <v>178.37837837837839</v>
      </c>
      <c r="AJ20" s="59">
        <f t="shared" si="9"/>
        <v>178.37837837837839</v>
      </c>
      <c r="AK20" s="59">
        <f t="shared" si="9"/>
        <v>178.37837837837839</v>
      </c>
      <c r="AL20" s="59">
        <f t="shared" si="9"/>
        <v>178.37837837837839</v>
      </c>
      <c r="AM20" s="59">
        <f t="shared" si="9"/>
        <v>178.37837837837839</v>
      </c>
      <c r="AN20" s="59">
        <f t="shared" si="9"/>
        <v>178.37837837837839</v>
      </c>
      <c r="AO20" s="59">
        <f t="shared" si="9"/>
        <v>178.37837837837839</v>
      </c>
      <c r="AP20" s="59">
        <f t="shared" si="9"/>
        <v>178.37837837837839</v>
      </c>
      <c r="AQ20" s="59">
        <f t="shared" si="9"/>
        <v>178.37837837837839</v>
      </c>
      <c r="AR20" s="59">
        <f t="shared" si="9"/>
        <v>178.37837837837839</v>
      </c>
      <c r="AS20" s="59">
        <f t="shared" si="9"/>
        <v>178.37837837837839</v>
      </c>
      <c r="AT20" s="59">
        <f t="shared" si="9"/>
        <v>178.37837837837839</v>
      </c>
      <c r="AU20" s="59">
        <f t="shared" si="9"/>
        <v>178.37837837837839</v>
      </c>
      <c r="AV20" s="59">
        <f t="shared" si="9"/>
        <v>178.37837837837839</v>
      </c>
      <c r="AW20" s="59">
        <f t="shared" si="9"/>
        <v>178.37837837837839</v>
      </c>
      <c r="AX20" s="59">
        <f t="shared" si="9"/>
        <v>178.37837837837839</v>
      </c>
      <c r="AY20" s="59">
        <f t="shared" si="9"/>
        <v>178.37837837837839</v>
      </c>
      <c r="AZ20" s="59">
        <f t="shared" si="9"/>
        <v>178.37837837837839</v>
      </c>
      <c r="BA20" s="59">
        <f t="shared" si="9"/>
        <v>178.37837837837839</v>
      </c>
      <c r="BB20" s="59">
        <f t="shared" si="9"/>
        <v>1.6484591469634324E-12</v>
      </c>
      <c r="BC20" s="59">
        <f t="shared" si="9"/>
        <v>0</v>
      </c>
      <c r="BD20" s="59">
        <f t="shared" si="9"/>
        <v>0</v>
      </c>
      <c r="BE20" s="59">
        <f t="shared" si="9"/>
        <v>0</v>
      </c>
      <c r="BF20" s="59">
        <f t="shared" si="9"/>
        <v>0</v>
      </c>
      <c r="BG20" s="59">
        <f t="shared" si="9"/>
        <v>0</v>
      </c>
      <c r="BH20" s="59">
        <f t="shared" si="9"/>
        <v>0</v>
      </c>
      <c r="BI20" s="59">
        <f t="shared" si="9"/>
        <v>0</v>
      </c>
      <c r="BJ20" s="59">
        <f t="shared" si="9"/>
        <v>0</v>
      </c>
      <c r="BK20" s="59">
        <f t="shared" si="9"/>
        <v>0</v>
      </c>
      <c r="BL20" s="59">
        <f t="shared" si="9"/>
        <v>0</v>
      </c>
      <c r="BM20" s="59">
        <f t="shared" si="9"/>
        <v>0</v>
      </c>
      <c r="BN20" s="59">
        <f t="shared" si="9"/>
        <v>0</v>
      </c>
      <c r="BO20" s="59">
        <f t="shared" si="9"/>
        <v>0</v>
      </c>
      <c r="BP20" s="59">
        <f t="shared" si="9"/>
        <v>0</v>
      </c>
      <c r="BQ20" s="59">
        <f t="shared" si="9"/>
        <v>0</v>
      </c>
      <c r="BR20" s="59">
        <f t="shared" si="9"/>
        <v>0</v>
      </c>
      <c r="BS20" s="59">
        <f t="shared" si="9"/>
        <v>0</v>
      </c>
      <c r="BT20" s="59">
        <f t="shared" si="9"/>
        <v>0</v>
      </c>
      <c r="BU20" s="59">
        <f t="shared" si="9"/>
        <v>0</v>
      </c>
      <c r="BV20" s="59">
        <f t="shared" si="9"/>
        <v>0</v>
      </c>
      <c r="BW20" s="59">
        <f t="shared" si="9"/>
        <v>0</v>
      </c>
      <c r="BX20" s="59">
        <f t="shared" si="9"/>
        <v>0</v>
      </c>
      <c r="BY20" s="59">
        <f t="shared" si="9"/>
        <v>0</v>
      </c>
      <c r="BZ20" s="59">
        <f t="shared" si="9"/>
        <v>0</v>
      </c>
      <c r="CA20" s="59">
        <f t="shared" ref="CA20:CP20" si="10">MIN(IF(CA19=0,0,+CA7/$G20)+BZ20,CA19)</f>
        <v>0</v>
      </c>
      <c r="CB20" s="59">
        <f t="shared" si="10"/>
        <v>0</v>
      </c>
      <c r="CC20" s="59">
        <f t="shared" si="10"/>
        <v>0</v>
      </c>
      <c r="CD20" s="59">
        <f t="shared" si="10"/>
        <v>0</v>
      </c>
      <c r="CE20" s="59">
        <f t="shared" si="10"/>
        <v>0</v>
      </c>
      <c r="CF20" s="59">
        <f t="shared" si="10"/>
        <v>0</v>
      </c>
      <c r="CG20" s="59">
        <f t="shared" si="10"/>
        <v>0</v>
      </c>
      <c r="CH20" s="59">
        <f t="shared" si="10"/>
        <v>0</v>
      </c>
      <c r="CI20" s="59">
        <f t="shared" si="10"/>
        <v>0</v>
      </c>
      <c r="CJ20" s="59">
        <f t="shared" si="10"/>
        <v>0</v>
      </c>
      <c r="CK20" s="59">
        <f t="shared" si="10"/>
        <v>0</v>
      </c>
      <c r="CL20" s="59">
        <f t="shared" si="10"/>
        <v>0</v>
      </c>
      <c r="CM20" s="59">
        <f t="shared" si="10"/>
        <v>0</v>
      </c>
      <c r="CN20" s="59">
        <f t="shared" si="10"/>
        <v>0</v>
      </c>
      <c r="CO20" s="59">
        <f t="shared" si="10"/>
        <v>0</v>
      </c>
      <c r="CP20" s="59">
        <f t="shared" si="10"/>
        <v>0</v>
      </c>
    </row>
    <row r="21" spans="6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59">
        <f>+N19-N20</f>
        <v>0</v>
      </c>
      <c r="O21" s="59">
        <f>+O19-O20</f>
        <v>1284.3243243243244</v>
      </c>
      <c r="P21" s="59">
        <f t="shared" ref="P21:CA21" si="11">+P19-P20</f>
        <v>2532.9729729729729</v>
      </c>
      <c r="Q21" s="59">
        <f t="shared" si="11"/>
        <v>3745.9459459459458</v>
      </c>
      <c r="R21" s="59">
        <f t="shared" si="11"/>
        <v>4923.2432432432433</v>
      </c>
      <c r="S21" s="59">
        <f t="shared" si="11"/>
        <v>6064.864864864865</v>
      </c>
      <c r="T21" s="59">
        <f t="shared" si="11"/>
        <v>5886.4864864864867</v>
      </c>
      <c r="U21" s="59">
        <f t="shared" si="11"/>
        <v>5708.1081081081084</v>
      </c>
      <c r="V21" s="59">
        <f t="shared" si="11"/>
        <v>5529.72972972973</v>
      </c>
      <c r="W21" s="59">
        <f t="shared" si="11"/>
        <v>5351.3513513513517</v>
      </c>
      <c r="X21" s="59">
        <f t="shared" si="11"/>
        <v>5172.9729729729734</v>
      </c>
      <c r="Y21" s="59">
        <f t="shared" si="11"/>
        <v>4994.594594594595</v>
      </c>
      <c r="Z21" s="59">
        <f t="shared" si="11"/>
        <v>4816.2162162162167</v>
      </c>
      <c r="AA21" s="59">
        <f t="shared" si="11"/>
        <v>4637.8378378378384</v>
      </c>
      <c r="AB21" s="59">
        <f t="shared" si="11"/>
        <v>4459.45945945946</v>
      </c>
      <c r="AC21" s="59">
        <f t="shared" si="11"/>
        <v>4281.0810810810817</v>
      </c>
      <c r="AD21" s="59">
        <f t="shared" si="11"/>
        <v>4102.7027027027034</v>
      </c>
      <c r="AE21" s="59">
        <f t="shared" si="11"/>
        <v>3924.3243243243251</v>
      </c>
      <c r="AF21" s="59">
        <f t="shared" si="11"/>
        <v>3745.9459459459467</v>
      </c>
      <c r="AG21" s="59">
        <f t="shared" si="11"/>
        <v>3567.5675675675684</v>
      </c>
      <c r="AH21" s="59">
        <f t="shared" si="11"/>
        <v>3389.1891891891901</v>
      </c>
      <c r="AI21" s="59">
        <f t="shared" si="11"/>
        <v>3210.8108108108117</v>
      </c>
      <c r="AJ21" s="59">
        <f t="shared" si="11"/>
        <v>3032.4324324324334</v>
      </c>
      <c r="AK21" s="59">
        <f t="shared" si="11"/>
        <v>2854.0540540540551</v>
      </c>
      <c r="AL21" s="59">
        <f t="shared" si="11"/>
        <v>2675.6756756756768</v>
      </c>
      <c r="AM21" s="59">
        <f t="shared" si="11"/>
        <v>2497.2972972972984</v>
      </c>
      <c r="AN21" s="59">
        <f t="shared" si="11"/>
        <v>2318.9189189189201</v>
      </c>
      <c r="AO21" s="59">
        <f t="shared" si="11"/>
        <v>2140.5405405405418</v>
      </c>
      <c r="AP21" s="59">
        <f t="shared" si="11"/>
        <v>1962.1621621621634</v>
      </c>
      <c r="AQ21" s="59">
        <f t="shared" si="11"/>
        <v>1783.7837837837851</v>
      </c>
      <c r="AR21" s="59">
        <f t="shared" si="11"/>
        <v>1605.4054054054068</v>
      </c>
      <c r="AS21" s="59">
        <f t="shared" si="11"/>
        <v>1427.0270270270285</v>
      </c>
      <c r="AT21" s="59">
        <f t="shared" si="11"/>
        <v>1248.6486486486501</v>
      </c>
      <c r="AU21" s="59">
        <f t="shared" si="11"/>
        <v>1070.2702702702718</v>
      </c>
      <c r="AV21" s="59">
        <f t="shared" si="11"/>
        <v>891.89189189189347</v>
      </c>
      <c r="AW21" s="59">
        <f t="shared" si="11"/>
        <v>713.51351351351514</v>
      </c>
      <c r="AX21" s="59">
        <f t="shared" si="11"/>
        <v>535.13513513513681</v>
      </c>
      <c r="AY21" s="59">
        <f t="shared" si="11"/>
        <v>356.75675675675842</v>
      </c>
      <c r="AZ21" s="59">
        <f t="shared" si="11"/>
        <v>178.37837837838003</v>
      </c>
      <c r="BA21" s="59">
        <f t="shared" si="11"/>
        <v>1.6484591469634324E-12</v>
      </c>
      <c r="BB21" s="59">
        <f t="shared" si="11"/>
        <v>0</v>
      </c>
      <c r="BC21" s="59">
        <f t="shared" si="11"/>
        <v>0</v>
      </c>
      <c r="BD21" s="59">
        <f t="shared" si="11"/>
        <v>0</v>
      </c>
      <c r="BE21" s="59">
        <f t="shared" si="11"/>
        <v>0</v>
      </c>
      <c r="BF21" s="59">
        <f t="shared" si="11"/>
        <v>0</v>
      </c>
      <c r="BG21" s="59">
        <f t="shared" si="11"/>
        <v>0</v>
      </c>
      <c r="BH21" s="59">
        <f t="shared" si="11"/>
        <v>0</v>
      </c>
      <c r="BI21" s="59">
        <f t="shared" si="11"/>
        <v>0</v>
      </c>
      <c r="BJ21" s="59">
        <f t="shared" si="11"/>
        <v>0</v>
      </c>
      <c r="BK21" s="59">
        <f t="shared" si="11"/>
        <v>0</v>
      </c>
      <c r="BL21" s="59">
        <f t="shared" si="11"/>
        <v>0</v>
      </c>
      <c r="BM21" s="59">
        <f t="shared" si="11"/>
        <v>0</v>
      </c>
      <c r="BN21" s="59">
        <f t="shared" si="11"/>
        <v>0</v>
      </c>
      <c r="BO21" s="59">
        <f t="shared" si="11"/>
        <v>0</v>
      </c>
      <c r="BP21" s="59">
        <f t="shared" si="11"/>
        <v>0</v>
      </c>
      <c r="BQ21" s="59">
        <f t="shared" si="11"/>
        <v>0</v>
      </c>
      <c r="BR21" s="59">
        <f t="shared" si="11"/>
        <v>0</v>
      </c>
      <c r="BS21" s="59">
        <f t="shared" si="11"/>
        <v>0</v>
      </c>
      <c r="BT21" s="59">
        <f t="shared" si="11"/>
        <v>0</v>
      </c>
      <c r="BU21" s="59">
        <f t="shared" si="11"/>
        <v>0</v>
      </c>
      <c r="BV21" s="59">
        <f t="shared" si="11"/>
        <v>0</v>
      </c>
      <c r="BW21" s="59">
        <f t="shared" si="11"/>
        <v>0</v>
      </c>
      <c r="BX21" s="59">
        <f t="shared" si="11"/>
        <v>0</v>
      </c>
      <c r="BY21" s="59">
        <f t="shared" si="11"/>
        <v>0</v>
      </c>
      <c r="BZ21" s="59">
        <f t="shared" si="11"/>
        <v>0</v>
      </c>
      <c r="CA21" s="59">
        <f t="shared" si="11"/>
        <v>0</v>
      </c>
      <c r="CB21" s="59">
        <f t="shared" ref="CB21:CP21" si="12">+CB19-CB20</f>
        <v>0</v>
      </c>
      <c r="CC21" s="59">
        <f t="shared" si="12"/>
        <v>0</v>
      </c>
      <c r="CD21" s="59">
        <f t="shared" si="12"/>
        <v>0</v>
      </c>
      <c r="CE21" s="59">
        <f t="shared" si="12"/>
        <v>0</v>
      </c>
      <c r="CF21" s="59">
        <f t="shared" si="12"/>
        <v>0</v>
      </c>
      <c r="CG21" s="59">
        <f t="shared" si="12"/>
        <v>0</v>
      </c>
      <c r="CH21" s="59">
        <f t="shared" si="12"/>
        <v>0</v>
      </c>
      <c r="CI21" s="59">
        <f t="shared" si="12"/>
        <v>0</v>
      </c>
      <c r="CJ21" s="59">
        <f t="shared" si="12"/>
        <v>0</v>
      </c>
      <c r="CK21" s="59">
        <f t="shared" si="12"/>
        <v>0</v>
      </c>
      <c r="CL21" s="59">
        <f t="shared" si="12"/>
        <v>0</v>
      </c>
      <c r="CM21" s="59">
        <f t="shared" si="12"/>
        <v>0</v>
      </c>
      <c r="CN21" s="59">
        <f t="shared" si="12"/>
        <v>0</v>
      </c>
      <c r="CO21" s="59">
        <f t="shared" si="12"/>
        <v>0</v>
      </c>
      <c r="CP21" s="59">
        <f t="shared" si="12"/>
        <v>0</v>
      </c>
    </row>
    <row r="22" spans="6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59">
        <f>AVERAGE(N19,N21)</f>
        <v>0</v>
      </c>
      <c r="O22" s="59">
        <f>AVERAGE(O19,O21)</f>
        <v>1302.1621621621621</v>
      </c>
      <c r="P22" s="59">
        <f t="shared" ref="P22:CA22" si="13">AVERAGE(P19,P21)</f>
        <v>2568.6486486486483</v>
      </c>
      <c r="Q22" s="59">
        <f t="shared" si="13"/>
        <v>3799.4594594594591</v>
      </c>
      <c r="R22" s="59">
        <f t="shared" si="13"/>
        <v>4994.594594594595</v>
      </c>
      <c r="S22" s="59">
        <f t="shared" si="13"/>
        <v>6154.0540540540542</v>
      </c>
      <c r="T22" s="59">
        <f t="shared" si="13"/>
        <v>5975.6756756756758</v>
      </c>
      <c r="U22" s="59">
        <f t="shared" si="13"/>
        <v>5797.2972972972975</v>
      </c>
      <c r="V22" s="59">
        <f t="shared" si="13"/>
        <v>5618.9189189189192</v>
      </c>
      <c r="W22" s="59">
        <f t="shared" si="13"/>
        <v>5440.5405405405409</v>
      </c>
      <c r="X22" s="59">
        <f t="shared" si="13"/>
        <v>5262.1621621621625</v>
      </c>
      <c r="Y22" s="59">
        <f t="shared" si="13"/>
        <v>5083.7837837837842</v>
      </c>
      <c r="Z22" s="59">
        <f t="shared" si="13"/>
        <v>4905.4054054054059</v>
      </c>
      <c r="AA22" s="59">
        <f t="shared" si="13"/>
        <v>4727.0270270270275</v>
      </c>
      <c r="AB22" s="59">
        <f t="shared" si="13"/>
        <v>4548.6486486486492</v>
      </c>
      <c r="AC22" s="59">
        <f t="shared" si="13"/>
        <v>4370.2702702702709</v>
      </c>
      <c r="AD22" s="59">
        <f t="shared" si="13"/>
        <v>4191.8918918918926</v>
      </c>
      <c r="AE22" s="59">
        <f t="shared" si="13"/>
        <v>4013.5135135135142</v>
      </c>
      <c r="AF22" s="59">
        <f t="shared" si="13"/>
        <v>3835.1351351351359</v>
      </c>
      <c r="AG22" s="59">
        <f t="shared" si="13"/>
        <v>3656.7567567567576</v>
      </c>
      <c r="AH22" s="59">
        <f t="shared" si="13"/>
        <v>3478.3783783783792</v>
      </c>
      <c r="AI22" s="59">
        <f t="shared" si="13"/>
        <v>3300.0000000000009</v>
      </c>
      <c r="AJ22" s="59">
        <f t="shared" si="13"/>
        <v>3121.6216216216226</v>
      </c>
      <c r="AK22" s="59">
        <f t="shared" si="13"/>
        <v>2943.2432432432443</v>
      </c>
      <c r="AL22" s="59">
        <f t="shared" si="13"/>
        <v>2764.8648648648659</v>
      </c>
      <c r="AM22" s="59">
        <f t="shared" si="13"/>
        <v>2586.4864864864876</v>
      </c>
      <c r="AN22" s="59">
        <f t="shared" si="13"/>
        <v>2408.1081081081093</v>
      </c>
      <c r="AO22" s="59">
        <f t="shared" si="13"/>
        <v>2229.7297297297309</v>
      </c>
      <c r="AP22" s="59">
        <f t="shared" si="13"/>
        <v>2051.3513513513526</v>
      </c>
      <c r="AQ22" s="59">
        <f t="shared" si="13"/>
        <v>1872.9729729729743</v>
      </c>
      <c r="AR22" s="59">
        <f t="shared" si="13"/>
        <v>1694.5945945945959</v>
      </c>
      <c r="AS22" s="59">
        <f t="shared" si="13"/>
        <v>1516.2162162162176</v>
      </c>
      <c r="AT22" s="59">
        <f t="shared" si="13"/>
        <v>1337.8378378378393</v>
      </c>
      <c r="AU22" s="59">
        <f t="shared" si="13"/>
        <v>1159.459459459461</v>
      </c>
      <c r="AV22" s="59">
        <f t="shared" si="13"/>
        <v>981.08108108108263</v>
      </c>
      <c r="AW22" s="59">
        <f t="shared" si="13"/>
        <v>802.7027027027043</v>
      </c>
      <c r="AX22" s="59">
        <f t="shared" si="13"/>
        <v>624.32432432432597</v>
      </c>
      <c r="AY22" s="59">
        <f t="shared" si="13"/>
        <v>445.94594594594764</v>
      </c>
      <c r="AZ22" s="59">
        <f t="shared" si="13"/>
        <v>267.5675675675692</v>
      </c>
      <c r="BA22" s="59">
        <f t="shared" si="13"/>
        <v>89.189189189190841</v>
      </c>
      <c r="BB22" s="59">
        <f t="shared" si="13"/>
        <v>8.2422957348171622E-13</v>
      </c>
      <c r="BC22" s="59">
        <f t="shared" si="13"/>
        <v>0</v>
      </c>
      <c r="BD22" s="59">
        <f t="shared" si="13"/>
        <v>0</v>
      </c>
      <c r="BE22" s="59">
        <f t="shared" si="13"/>
        <v>0</v>
      </c>
      <c r="BF22" s="59">
        <f t="shared" si="13"/>
        <v>0</v>
      </c>
      <c r="BG22" s="59">
        <f t="shared" si="13"/>
        <v>0</v>
      </c>
      <c r="BH22" s="59">
        <f t="shared" si="13"/>
        <v>0</v>
      </c>
      <c r="BI22" s="59">
        <f t="shared" si="13"/>
        <v>0</v>
      </c>
      <c r="BJ22" s="59">
        <f t="shared" si="13"/>
        <v>0</v>
      </c>
      <c r="BK22" s="59">
        <f t="shared" si="13"/>
        <v>0</v>
      </c>
      <c r="BL22" s="59">
        <f t="shared" si="13"/>
        <v>0</v>
      </c>
      <c r="BM22" s="59">
        <f t="shared" si="13"/>
        <v>0</v>
      </c>
      <c r="BN22" s="59">
        <f t="shared" si="13"/>
        <v>0</v>
      </c>
      <c r="BO22" s="59">
        <f t="shared" si="13"/>
        <v>0</v>
      </c>
      <c r="BP22" s="59">
        <f t="shared" si="13"/>
        <v>0</v>
      </c>
      <c r="BQ22" s="59">
        <f t="shared" si="13"/>
        <v>0</v>
      </c>
      <c r="BR22" s="59">
        <f t="shared" si="13"/>
        <v>0</v>
      </c>
      <c r="BS22" s="59">
        <f t="shared" si="13"/>
        <v>0</v>
      </c>
      <c r="BT22" s="59">
        <f t="shared" si="13"/>
        <v>0</v>
      </c>
      <c r="BU22" s="59">
        <f t="shared" si="13"/>
        <v>0</v>
      </c>
      <c r="BV22" s="59">
        <f t="shared" si="13"/>
        <v>0</v>
      </c>
      <c r="BW22" s="59">
        <f t="shared" si="13"/>
        <v>0</v>
      </c>
      <c r="BX22" s="59">
        <f t="shared" si="13"/>
        <v>0</v>
      </c>
      <c r="BY22" s="59">
        <f t="shared" si="13"/>
        <v>0</v>
      </c>
      <c r="BZ22" s="59">
        <f t="shared" si="13"/>
        <v>0</v>
      </c>
      <c r="CA22" s="59">
        <f t="shared" si="13"/>
        <v>0</v>
      </c>
      <c r="CB22" s="59">
        <f t="shared" ref="CB22:CP22" si="14">AVERAGE(CB19,CB21)</f>
        <v>0</v>
      </c>
      <c r="CC22" s="59">
        <f t="shared" si="14"/>
        <v>0</v>
      </c>
      <c r="CD22" s="59">
        <f t="shared" si="14"/>
        <v>0</v>
      </c>
      <c r="CE22" s="59">
        <f t="shared" si="14"/>
        <v>0</v>
      </c>
      <c r="CF22" s="59">
        <f t="shared" si="14"/>
        <v>0</v>
      </c>
      <c r="CG22" s="59">
        <f t="shared" si="14"/>
        <v>0</v>
      </c>
      <c r="CH22" s="59">
        <f t="shared" si="14"/>
        <v>0</v>
      </c>
      <c r="CI22" s="59">
        <f t="shared" si="14"/>
        <v>0</v>
      </c>
      <c r="CJ22" s="59">
        <f t="shared" si="14"/>
        <v>0</v>
      </c>
      <c r="CK22" s="59">
        <f t="shared" si="14"/>
        <v>0</v>
      </c>
      <c r="CL22" s="59">
        <f t="shared" si="14"/>
        <v>0</v>
      </c>
      <c r="CM22" s="59">
        <f t="shared" si="14"/>
        <v>0</v>
      </c>
      <c r="CN22" s="59">
        <f t="shared" si="14"/>
        <v>0</v>
      </c>
      <c r="CO22" s="59">
        <f t="shared" si="14"/>
        <v>0</v>
      </c>
      <c r="CP22" s="59">
        <f t="shared" si="14"/>
        <v>0</v>
      </c>
    </row>
    <row r="23" spans="6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65">
        <f>+N22*$G23+N20</f>
        <v>0</v>
      </c>
      <c r="O23" s="65">
        <f>+O22*$G23+O20</f>
        <v>76.303135135135136</v>
      </c>
      <c r="P23" s="65">
        <f t="shared" ref="P23:CA23" si="15">+P22*$G23+P20</f>
        <v>151.4931891891892</v>
      </c>
      <c r="Q23" s="65">
        <f t="shared" si="15"/>
        <v>225.57016216216215</v>
      </c>
      <c r="R23" s="65">
        <f t="shared" si="15"/>
        <v>298.53405405405408</v>
      </c>
      <c r="S23" s="65">
        <f t="shared" si="15"/>
        <v>370.38486486486488</v>
      </c>
      <c r="T23" s="65">
        <f t="shared" si="15"/>
        <v>364.81945945945949</v>
      </c>
      <c r="U23" s="65">
        <f t="shared" si="15"/>
        <v>359.25405405405405</v>
      </c>
      <c r="V23" s="65">
        <f t="shared" si="15"/>
        <v>353.68864864864867</v>
      </c>
      <c r="W23" s="65">
        <f t="shared" si="15"/>
        <v>348.12324324324322</v>
      </c>
      <c r="X23" s="65">
        <f t="shared" si="15"/>
        <v>342.55783783783784</v>
      </c>
      <c r="Y23" s="65">
        <f t="shared" si="15"/>
        <v>336.99243243243245</v>
      </c>
      <c r="Z23" s="65">
        <f t="shared" si="15"/>
        <v>331.42702702702707</v>
      </c>
      <c r="AA23" s="65">
        <f t="shared" si="15"/>
        <v>325.86162162162168</v>
      </c>
      <c r="AB23" s="65">
        <f t="shared" si="15"/>
        <v>320.29621621621624</v>
      </c>
      <c r="AC23" s="65">
        <f t="shared" si="15"/>
        <v>314.73081081081079</v>
      </c>
      <c r="AD23" s="65">
        <f t="shared" si="15"/>
        <v>309.16540540540541</v>
      </c>
      <c r="AE23" s="65">
        <f t="shared" si="15"/>
        <v>303.60000000000002</v>
      </c>
      <c r="AF23" s="65">
        <f t="shared" si="15"/>
        <v>298.03459459459464</v>
      </c>
      <c r="AG23" s="65">
        <f t="shared" si="15"/>
        <v>292.46918918918925</v>
      </c>
      <c r="AH23" s="65">
        <f t="shared" si="15"/>
        <v>286.90378378378381</v>
      </c>
      <c r="AI23" s="65">
        <f t="shared" si="15"/>
        <v>281.33837837837842</v>
      </c>
      <c r="AJ23" s="65">
        <f t="shared" si="15"/>
        <v>275.77297297297298</v>
      </c>
      <c r="AK23" s="65">
        <f t="shared" si="15"/>
        <v>270.20756756756759</v>
      </c>
      <c r="AL23" s="65">
        <f t="shared" si="15"/>
        <v>264.64216216216221</v>
      </c>
      <c r="AM23" s="65">
        <f t="shared" si="15"/>
        <v>259.07675675675682</v>
      </c>
      <c r="AN23" s="65">
        <f t="shared" si="15"/>
        <v>253.51135135135138</v>
      </c>
      <c r="AO23" s="65">
        <f t="shared" si="15"/>
        <v>247.94594594594599</v>
      </c>
      <c r="AP23" s="65">
        <f t="shared" si="15"/>
        <v>242.38054054054058</v>
      </c>
      <c r="AQ23" s="65">
        <f t="shared" si="15"/>
        <v>236.81513513513517</v>
      </c>
      <c r="AR23" s="65">
        <f t="shared" si="15"/>
        <v>231.24972972972978</v>
      </c>
      <c r="AS23" s="65">
        <f t="shared" si="15"/>
        <v>225.68432432432436</v>
      </c>
      <c r="AT23" s="65">
        <f t="shared" si="15"/>
        <v>220.11891891891898</v>
      </c>
      <c r="AU23" s="65">
        <f t="shared" si="15"/>
        <v>214.55351351351356</v>
      </c>
      <c r="AV23" s="65">
        <f t="shared" si="15"/>
        <v>208.98810810810815</v>
      </c>
      <c r="AW23" s="65">
        <f t="shared" si="15"/>
        <v>203.42270270270276</v>
      </c>
      <c r="AX23" s="65">
        <f t="shared" si="15"/>
        <v>197.85729729729735</v>
      </c>
      <c r="AY23" s="65">
        <f t="shared" si="15"/>
        <v>192.29189189189196</v>
      </c>
      <c r="AZ23" s="65">
        <f t="shared" si="15"/>
        <v>186.72648648648655</v>
      </c>
      <c r="BA23" s="65">
        <f t="shared" si="15"/>
        <v>181.16108108108114</v>
      </c>
      <c r="BB23" s="65">
        <f t="shared" si="15"/>
        <v>1.674175109656062E-12</v>
      </c>
      <c r="BC23" s="65">
        <f t="shared" si="15"/>
        <v>0</v>
      </c>
      <c r="BD23" s="65">
        <f t="shared" si="15"/>
        <v>0</v>
      </c>
      <c r="BE23" s="65">
        <f t="shared" si="15"/>
        <v>0</v>
      </c>
      <c r="BF23" s="65">
        <f t="shared" si="15"/>
        <v>0</v>
      </c>
      <c r="BG23" s="65">
        <f t="shared" si="15"/>
        <v>0</v>
      </c>
      <c r="BH23" s="65">
        <f t="shared" si="15"/>
        <v>0</v>
      </c>
      <c r="BI23" s="65">
        <f t="shared" si="15"/>
        <v>0</v>
      </c>
      <c r="BJ23" s="65">
        <f t="shared" si="15"/>
        <v>0</v>
      </c>
      <c r="BK23" s="65">
        <f t="shared" si="15"/>
        <v>0</v>
      </c>
      <c r="BL23" s="65">
        <f t="shared" si="15"/>
        <v>0</v>
      </c>
      <c r="BM23" s="65">
        <f t="shared" si="15"/>
        <v>0</v>
      </c>
      <c r="BN23" s="65">
        <f t="shared" si="15"/>
        <v>0</v>
      </c>
      <c r="BO23" s="65">
        <f t="shared" si="15"/>
        <v>0</v>
      </c>
      <c r="BP23" s="65">
        <f t="shared" si="15"/>
        <v>0</v>
      </c>
      <c r="BQ23" s="65">
        <f t="shared" si="15"/>
        <v>0</v>
      </c>
      <c r="BR23" s="65">
        <f t="shared" si="15"/>
        <v>0</v>
      </c>
      <c r="BS23" s="65">
        <f t="shared" si="15"/>
        <v>0</v>
      </c>
      <c r="BT23" s="65">
        <f t="shared" si="15"/>
        <v>0</v>
      </c>
      <c r="BU23" s="65">
        <f t="shared" si="15"/>
        <v>0</v>
      </c>
      <c r="BV23" s="65">
        <f t="shared" si="15"/>
        <v>0</v>
      </c>
      <c r="BW23" s="65">
        <f t="shared" si="15"/>
        <v>0</v>
      </c>
      <c r="BX23" s="65">
        <f t="shared" si="15"/>
        <v>0</v>
      </c>
      <c r="BY23" s="65">
        <f t="shared" si="15"/>
        <v>0</v>
      </c>
      <c r="BZ23" s="65">
        <f t="shared" si="15"/>
        <v>0</v>
      </c>
      <c r="CA23" s="65">
        <f t="shared" si="15"/>
        <v>0</v>
      </c>
      <c r="CB23" s="65">
        <f t="shared" ref="CB23:CP23" si="16">+CB22*$G23+CB20</f>
        <v>0</v>
      </c>
      <c r="CC23" s="65">
        <f t="shared" si="16"/>
        <v>0</v>
      </c>
      <c r="CD23" s="65">
        <f t="shared" si="16"/>
        <v>0</v>
      </c>
      <c r="CE23" s="65">
        <f t="shared" si="16"/>
        <v>0</v>
      </c>
      <c r="CF23" s="65">
        <f t="shared" si="16"/>
        <v>0</v>
      </c>
      <c r="CG23" s="65">
        <f t="shared" si="16"/>
        <v>0</v>
      </c>
      <c r="CH23" s="65">
        <f t="shared" si="16"/>
        <v>0</v>
      </c>
      <c r="CI23" s="65">
        <f t="shared" si="16"/>
        <v>0</v>
      </c>
      <c r="CJ23" s="65">
        <f t="shared" si="16"/>
        <v>0</v>
      </c>
      <c r="CK23" s="65">
        <f t="shared" si="16"/>
        <v>0</v>
      </c>
      <c r="CL23" s="65">
        <f t="shared" si="16"/>
        <v>0</v>
      </c>
      <c r="CM23" s="65">
        <f t="shared" si="16"/>
        <v>0</v>
      </c>
      <c r="CN23" s="65">
        <f t="shared" si="16"/>
        <v>0</v>
      </c>
      <c r="CO23" s="65">
        <f t="shared" si="16"/>
        <v>0</v>
      </c>
      <c r="CP23" s="65">
        <f t="shared" si="16"/>
        <v>0</v>
      </c>
    </row>
  </sheetData>
  <mergeCells count="3">
    <mergeCell ref="B5:C5"/>
    <mergeCell ref="B7:B15"/>
    <mergeCell ref="I15:M15"/>
  </mergeCells>
  <dataValidations count="2">
    <dataValidation type="list" allowBlank="1" showInputMessage="1" showErrorMessage="1" sqref="H16 H12:H13" xr:uid="{64FBF098-E8FF-417C-88F0-D680E1FBFBB3}">
      <formula1>"Fixed,Variable"</formula1>
    </dataValidation>
    <dataValidation type="list" allowBlank="1" showInputMessage="1" showErrorMessage="1" sqref="E16 E12:E13" xr:uid="{BE1F71CA-AC75-4659-9BD0-D374D802CAC5}">
      <formula1>Variables</formula1>
    </dataValidation>
  </dataValidations>
  <hyperlinks>
    <hyperlink ref="G3" location="'TITLE PAGE'!A1" display="Back to title page" xr:uid="{56ADA2CB-2C7B-4DC7-A45D-6FCB631EC36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89028-64B3-4925-BDED-12127B2507DA}">
  <dimension ref="A1:CP23"/>
  <sheetViews>
    <sheetView zoomScale="60" zoomScaleNormal="60" workbookViewId="0">
      <selection activeCell="I15" sqref="I15:M15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24.57031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6384" width="10.8554687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47.85" customHeight="1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48.6" customHeight="1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75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28.5" x14ac:dyDescent="0.2">
      <c r="B7" s="155" t="s">
        <v>99</v>
      </c>
      <c r="C7" s="28" t="s">
        <v>129</v>
      </c>
      <c r="D7" s="28" t="s">
        <v>130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33"/>
      <c r="O7" s="76">
        <v>7370</v>
      </c>
      <c r="P7" s="76">
        <v>7370</v>
      </c>
      <c r="Q7" s="76">
        <v>7370</v>
      </c>
      <c r="R7" s="76">
        <v>7370</v>
      </c>
      <c r="S7" s="76">
        <v>7370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28.5" x14ac:dyDescent="0.2">
      <c r="B8" s="156"/>
      <c r="C8" s="28" t="s">
        <v>129</v>
      </c>
      <c r="D8" s="28" t="s">
        <v>130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77">
        <v>1310</v>
      </c>
      <c r="U8" s="77">
        <v>1310</v>
      </c>
      <c r="V8" s="77">
        <v>1310</v>
      </c>
      <c r="W8" s="77">
        <v>1310</v>
      </c>
      <c r="X8" s="77">
        <v>1310</v>
      </c>
      <c r="Y8" s="77">
        <v>1310</v>
      </c>
      <c r="Z8" s="77">
        <v>1310</v>
      </c>
      <c r="AA8" s="77">
        <v>1310</v>
      </c>
      <c r="AB8" s="77">
        <v>1310</v>
      </c>
      <c r="AC8" s="77">
        <v>1310</v>
      </c>
      <c r="AD8" s="77">
        <v>1310</v>
      </c>
      <c r="AE8" s="77">
        <v>1310</v>
      </c>
      <c r="AF8" s="77">
        <v>1310</v>
      </c>
      <c r="AG8" s="77">
        <v>1310</v>
      </c>
      <c r="AH8" s="77">
        <v>1310</v>
      </c>
      <c r="AI8" s="77">
        <v>1310</v>
      </c>
      <c r="AJ8" s="77">
        <v>1310</v>
      </c>
      <c r="AK8" s="77">
        <v>1310</v>
      </c>
      <c r="AL8" s="77">
        <v>1310</v>
      </c>
      <c r="AM8" s="77">
        <v>1310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28.5" x14ac:dyDescent="0.2">
      <c r="B9" s="156"/>
      <c r="C9" s="28" t="s">
        <v>129</v>
      </c>
      <c r="D9" s="28" t="s">
        <v>130</v>
      </c>
      <c r="E9" s="28" t="s">
        <v>104</v>
      </c>
      <c r="F9" s="67"/>
      <c r="G9" s="29"/>
      <c r="H9" s="30" t="s">
        <v>103</v>
      </c>
      <c r="I9" s="31"/>
      <c r="J9" s="32"/>
      <c r="K9" s="32"/>
      <c r="L9" s="32"/>
      <c r="M9" s="32"/>
      <c r="N9" s="35">
        <f>+N23</f>
        <v>0</v>
      </c>
      <c r="O9" s="35">
        <f t="shared" ref="O9:BZ9" si="0">+O23</f>
        <v>426.0258378378378</v>
      </c>
      <c r="P9" s="35">
        <f t="shared" si="0"/>
        <v>845.83697297297294</v>
      </c>
      <c r="Q9" s="35">
        <f t="shared" si="0"/>
        <v>1259.4334054054054</v>
      </c>
      <c r="R9" s="35">
        <f t="shared" si="0"/>
        <v>1666.8151351351353</v>
      </c>
      <c r="S9" s="35">
        <f t="shared" si="0"/>
        <v>2067.9821621621622</v>
      </c>
      <c r="T9" s="35">
        <f t="shared" si="0"/>
        <v>2036.9086486486485</v>
      </c>
      <c r="U9" s="35">
        <f t="shared" si="0"/>
        <v>2005.8351351351348</v>
      </c>
      <c r="V9" s="35">
        <f t="shared" si="0"/>
        <v>1974.7616216216215</v>
      </c>
      <c r="W9" s="35">
        <f t="shared" si="0"/>
        <v>1943.6881081081078</v>
      </c>
      <c r="X9" s="35">
        <f t="shared" si="0"/>
        <v>1912.6145945945943</v>
      </c>
      <c r="Y9" s="35">
        <f t="shared" si="0"/>
        <v>1881.5410810810808</v>
      </c>
      <c r="Z9" s="35">
        <f t="shared" si="0"/>
        <v>1850.4675675675671</v>
      </c>
      <c r="AA9" s="35">
        <f t="shared" si="0"/>
        <v>1819.3940540540539</v>
      </c>
      <c r="AB9" s="35">
        <f t="shared" si="0"/>
        <v>1788.3205405405402</v>
      </c>
      <c r="AC9" s="35">
        <f t="shared" si="0"/>
        <v>1757.2470270270267</v>
      </c>
      <c r="AD9" s="35">
        <f t="shared" si="0"/>
        <v>1726.1735135135132</v>
      </c>
      <c r="AE9" s="35">
        <f t="shared" si="0"/>
        <v>1695.0999999999995</v>
      </c>
      <c r="AF9" s="35">
        <f t="shared" si="0"/>
        <v>1664.0264864864862</v>
      </c>
      <c r="AG9" s="35">
        <f t="shared" si="0"/>
        <v>1632.9529729729725</v>
      </c>
      <c r="AH9" s="35">
        <f t="shared" si="0"/>
        <v>1601.879459459459</v>
      </c>
      <c r="AI9" s="35">
        <f t="shared" si="0"/>
        <v>1570.8059459459455</v>
      </c>
      <c r="AJ9" s="35">
        <f t="shared" si="0"/>
        <v>1539.7324324324318</v>
      </c>
      <c r="AK9" s="35">
        <f t="shared" si="0"/>
        <v>1508.6589189189185</v>
      </c>
      <c r="AL9" s="35">
        <f t="shared" si="0"/>
        <v>1477.5854054054048</v>
      </c>
      <c r="AM9" s="35">
        <f t="shared" si="0"/>
        <v>1446.5118918918913</v>
      </c>
      <c r="AN9" s="35">
        <f t="shared" si="0"/>
        <v>1415.4383783783778</v>
      </c>
      <c r="AO9" s="35">
        <f t="shared" si="0"/>
        <v>1384.3648648648641</v>
      </c>
      <c r="AP9" s="35">
        <f t="shared" si="0"/>
        <v>1353.2913513513508</v>
      </c>
      <c r="AQ9" s="35">
        <f t="shared" si="0"/>
        <v>1322.2178378378371</v>
      </c>
      <c r="AR9" s="35">
        <f t="shared" si="0"/>
        <v>1291.1443243243236</v>
      </c>
      <c r="AS9" s="35">
        <f t="shared" si="0"/>
        <v>1260.0708108108101</v>
      </c>
      <c r="AT9" s="35">
        <f t="shared" si="0"/>
        <v>1228.9972972972967</v>
      </c>
      <c r="AU9" s="35">
        <f t="shared" si="0"/>
        <v>1197.9237837837832</v>
      </c>
      <c r="AV9" s="35">
        <f t="shared" si="0"/>
        <v>1166.8502702702697</v>
      </c>
      <c r="AW9" s="35">
        <f t="shared" si="0"/>
        <v>1135.776756756756</v>
      </c>
      <c r="AX9" s="35">
        <f t="shared" si="0"/>
        <v>1104.7032432432425</v>
      </c>
      <c r="AY9" s="35">
        <f t="shared" si="0"/>
        <v>1073.629729729729</v>
      </c>
      <c r="AZ9" s="35">
        <f t="shared" si="0"/>
        <v>1042.5562162162155</v>
      </c>
      <c r="BA9" s="35">
        <f t="shared" si="0"/>
        <v>1011.4827027026812</v>
      </c>
      <c r="BB9" s="35">
        <f t="shared" si="0"/>
        <v>0</v>
      </c>
      <c r="BC9" s="35">
        <f t="shared" si="0"/>
        <v>0</v>
      </c>
      <c r="BD9" s="35">
        <f t="shared" si="0"/>
        <v>0</v>
      </c>
      <c r="BE9" s="35">
        <f t="shared" si="0"/>
        <v>0</v>
      </c>
      <c r="BF9" s="35">
        <f t="shared" si="0"/>
        <v>0</v>
      </c>
      <c r="BG9" s="35">
        <f t="shared" si="0"/>
        <v>0</v>
      </c>
      <c r="BH9" s="35">
        <f t="shared" si="0"/>
        <v>0</v>
      </c>
      <c r="BI9" s="35">
        <f t="shared" si="0"/>
        <v>0</v>
      </c>
      <c r="BJ9" s="35">
        <f t="shared" si="0"/>
        <v>0</v>
      </c>
      <c r="BK9" s="35">
        <f t="shared" si="0"/>
        <v>0</v>
      </c>
      <c r="BL9" s="35">
        <f t="shared" si="0"/>
        <v>0</v>
      </c>
      <c r="BM9" s="35">
        <f t="shared" si="0"/>
        <v>0</v>
      </c>
      <c r="BN9" s="35">
        <f t="shared" si="0"/>
        <v>0</v>
      </c>
      <c r="BO9" s="35">
        <f t="shared" si="0"/>
        <v>0</v>
      </c>
      <c r="BP9" s="35">
        <f t="shared" si="0"/>
        <v>0</v>
      </c>
      <c r="BQ9" s="35">
        <f t="shared" si="0"/>
        <v>0</v>
      </c>
      <c r="BR9" s="35">
        <f t="shared" si="0"/>
        <v>0</v>
      </c>
      <c r="BS9" s="35">
        <f t="shared" si="0"/>
        <v>0</v>
      </c>
      <c r="BT9" s="35">
        <f t="shared" si="0"/>
        <v>0</v>
      </c>
      <c r="BU9" s="35">
        <f t="shared" si="0"/>
        <v>0</v>
      </c>
      <c r="BV9" s="35">
        <f t="shared" si="0"/>
        <v>0</v>
      </c>
      <c r="BW9" s="35">
        <f t="shared" si="0"/>
        <v>0</v>
      </c>
      <c r="BX9" s="35">
        <f t="shared" si="0"/>
        <v>0</v>
      </c>
      <c r="BY9" s="35">
        <f t="shared" si="0"/>
        <v>0</v>
      </c>
      <c r="BZ9" s="35">
        <f t="shared" si="0"/>
        <v>0</v>
      </c>
      <c r="CA9" s="35">
        <f t="shared" ref="CA9:CP9" si="1">+CA23</f>
        <v>0</v>
      </c>
      <c r="CB9" s="35">
        <f t="shared" si="1"/>
        <v>0</v>
      </c>
      <c r="CC9" s="35">
        <f t="shared" si="1"/>
        <v>0</v>
      </c>
      <c r="CD9" s="35">
        <f t="shared" si="1"/>
        <v>0</v>
      </c>
      <c r="CE9" s="35">
        <f t="shared" si="1"/>
        <v>0</v>
      </c>
      <c r="CF9" s="35">
        <f t="shared" si="1"/>
        <v>0</v>
      </c>
      <c r="CG9" s="35">
        <f t="shared" si="1"/>
        <v>0</v>
      </c>
      <c r="CH9" s="35">
        <f t="shared" si="1"/>
        <v>0</v>
      </c>
      <c r="CI9" s="35">
        <f t="shared" si="1"/>
        <v>0</v>
      </c>
      <c r="CJ9" s="35">
        <f t="shared" si="1"/>
        <v>0</v>
      </c>
      <c r="CK9" s="35">
        <f t="shared" si="1"/>
        <v>0</v>
      </c>
      <c r="CL9" s="35">
        <f t="shared" si="1"/>
        <v>0</v>
      </c>
      <c r="CM9" s="35">
        <f t="shared" si="1"/>
        <v>0</v>
      </c>
      <c r="CN9" s="35">
        <f t="shared" si="1"/>
        <v>0</v>
      </c>
      <c r="CO9" s="35">
        <f t="shared" si="1"/>
        <v>0</v>
      </c>
      <c r="CP9" s="35">
        <f t="shared" si="1"/>
        <v>0</v>
      </c>
    </row>
    <row r="10" spans="1:94" ht="28.5" x14ac:dyDescent="0.25">
      <c r="B10" s="156"/>
      <c r="C10" s="28" t="s">
        <v>129</v>
      </c>
      <c r="D10" s="28" t="s">
        <v>130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>N10</f>
        <v>3.5000000000000003E-2</v>
      </c>
      <c r="P10" s="38">
        <f>O10</f>
        <v>3.5000000000000003E-2</v>
      </c>
      <c r="Q10" s="38">
        <f t="shared" ref="Q10:AR10" si="2">P10</f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 t="shared" ref="AU10:AY10" si="3">+AT10</f>
        <v>0.03</v>
      </c>
      <c r="AV10" s="38">
        <f t="shared" si="3"/>
        <v>0.03</v>
      </c>
      <c r="AW10" s="38">
        <f t="shared" si="3"/>
        <v>0.03</v>
      </c>
      <c r="AX10" s="38">
        <f t="shared" si="3"/>
        <v>0.03</v>
      </c>
      <c r="AY10" s="38">
        <f t="shared" si="3"/>
        <v>0.03</v>
      </c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28.5" x14ac:dyDescent="0.2">
      <c r="B11" s="156"/>
      <c r="C11" s="28" t="s">
        <v>129</v>
      </c>
      <c r="D11" s="28" t="s">
        <v>130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>1/(1+O10)*N11</f>
        <v>0.93351070036640305</v>
      </c>
      <c r="P11" s="39">
        <f t="shared" ref="P11:AY11" si="4">1/(1+P10)*O11</f>
        <v>0.90194270566802237</v>
      </c>
      <c r="Q11" s="39">
        <f t="shared" si="4"/>
        <v>0.87144222769857238</v>
      </c>
      <c r="R11" s="39">
        <f t="shared" si="4"/>
        <v>0.84197316685852408</v>
      </c>
      <c r="S11" s="39">
        <f t="shared" si="4"/>
        <v>0.81350064430775282</v>
      </c>
      <c r="T11" s="39">
        <f t="shared" si="4"/>
        <v>0.78599096068381924</v>
      </c>
      <c r="U11" s="39">
        <f t="shared" si="4"/>
        <v>0.75941155621625056</v>
      </c>
      <c r="V11" s="39">
        <f t="shared" si="4"/>
        <v>0.73373097218961414</v>
      </c>
      <c r="W11" s="39">
        <f t="shared" si="4"/>
        <v>0.70891881370977217</v>
      </c>
      <c r="X11" s="39">
        <f t="shared" si="4"/>
        <v>0.68494571372924851</v>
      </c>
      <c r="Y11" s="39">
        <f t="shared" si="4"/>
        <v>0.66178329828912907</v>
      </c>
      <c r="Z11" s="39">
        <f t="shared" si="4"/>
        <v>0.63940415293635666</v>
      </c>
      <c r="AA11" s="39">
        <f t="shared" si="4"/>
        <v>0.61778179027667313</v>
      </c>
      <c r="AB11" s="39">
        <f t="shared" si="4"/>
        <v>0.59689061862480497</v>
      </c>
      <c r="AC11" s="39">
        <f t="shared" si="4"/>
        <v>0.57670591171478747</v>
      </c>
      <c r="AD11" s="39">
        <f t="shared" si="4"/>
        <v>0.55720377943457733</v>
      </c>
      <c r="AE11" s="39">
        <f t="shared" si="4"/>
        <v>0.53836113955031628</v>
      </c>
      <c r="AF11" s="39">
        <f t="shared" si="4"/>
        <v>0.520155690386779</v>
      </c>
      <c r="AG11" s="39">
        <f t="shared" si="4"/>
        <v>0.50256588443167061</v>
      </c>
      <c r="AH11" s="39">
        <f t="shared" si="4"/>
        <v>0.48557090283253201</v>
      </c>
      <c r="AI11" s="39">
        <f t="shared" si="4"/>
        <v>0.46915063075606961</v>
      </c>
      <c r="AJ11" s="39">
        <f t="shared" si="4"/>
        <v>0.45328563358074364</v>
      </c>
      <c r="AK11" s="39">
        <f t="shared" si="4"/>
        <v>0.43795713389443836</v>
      </c>
      <c r="AL11" s="39">
        <f t="shared" si="4"/>
        <v>0.42314698926998878</v>
      </c>
      <c r="AM11" s="39">
        <f t="shared" si="4"/>
        <v>0.40883767079225974</v>
      </c>
      <c r="AN11" s="39">
        <f t="shared" si="4"/>
        <v>0.39501224231136212</v>
      </c>
      <c r="AO11" s="39">
        <f t="shared" si="4"/>
        <v>0.38165434039745133</v>
      </c>
      <c r="AP11" s="39">
        <f t="shared" si="4"/>
        <v>0.36874815497338298</v>
      </c>
      <c r="AQ11" s="39">
        <f t="shared" si="4"/>
        <v>0.35627841060230242</v>
      </c>
      <c r="AR11" s="39">
        <f t="shared" si="4"/>
        <v>0.34423034840802169</v>
      </c>
      <c r="AS11" s="39">
        <f t="shared" si="4"/>
        <v>0.33420422175536085</v>
      </c>
      <c r="AT11" s="39">
        <f t="shared" si="4"/>
        <v>0.32447011820908822</v>
      </c>
      <c r="AU11" s="39">
        <f t="shared" si="4"/>
        <v>0.31501953224183321</v>
      </c>
      <c r="AV11" s="39">
        <f t="shared" si="4"/>
        <v>0.30584420606003226</v>
      </c>
      <c r="AW11" s="39">
        <f t="shared" si="4"/>
        <v>0.29693612238838085</v>
      </c>
      <c r="AX11" s="39">
        <f t="shared" si="4"/>
        <v>0.28828749746444743</v>
      </c>
      <c r="AY11" s="39">
        <f t="shared" si="4"/>
        <v>0.27989077423732761</v>
      </c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28.5" x14ac:dyDescent="0.2">
      <c r="B12" s="156"/>
      <c r="C12" s="28" t="s">
        <v>129</v>
      </c>
      <c r="D12" s="28" t="s">
        <v>130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68"/>
      <c r="O12" s="78">
        <f>1945/5</f>
        <v>389</v>
      </c>
      <c r="P12" s="78">
        <f>1945/5</f>
        <v>389</v>
      </c>
      <c r="Q12" s="78">
        <f>1945/5</f>
        <v>389</v>
      </c>
      <c r="R12" s="78">
        <f>1945/5</f>
        <v>389</v>
      </c>
      <c r="S12" s="78">
        <f>1945/5</f>
        <v>389</v>
      </c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28.5" x14ac:dyDescent="0.2">
      <c r="B13" s="156"/>
      <c r="C13" s="28" t="s">
        <v>129</v>
      </c>
      <c r="D13" s="28" t="s">
        <v>130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68"/>
      <c r="O13" s="68"/>
      <c r="P13" s="68"/>
      <c r="Q13" s="68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28" t="s">
        <v>129</v>
      </c>
      <c r="D14" s="28" t="s">
        <v>130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BY14" si="5">IF((N8+N9)*N11&lt;&gt;0,(N8+N9)*N11,"")</f>
        <v/>
      </c>
      <c r="O14" s="47">
        <f t="shared" si="5"/>
        <v>397.6996782541836</v>
      </c>
      <c r="P14" s="47">
        <f t="shared" si="5"/>
        <v>762.89648795729317</v>
      </c>
      <c r="Q14" s="47">
        <f t="shared" si="5"/>
        <v>1097.5234524444857</v>
      </c>
      <c r="R14" s="47">
        <f t="shared" si="5"/>
        <v>1403.4136178974486</v>
      </c>
      <c r="S14" s="47">
        <f t="shared" si="5"/>
        <v>1682.3048213358588</v>
      </c>
      <c r="T14" s="47">
        <f t="shared" si="5"/>
        <v>2630.6399440723344</v>
      </c>
      <c r="U14" s="47">
        <f t="shared" si="5"/>
        <v>2518.083520129494</v>
      </c>
      <c r="V14" s="47">
        <f t="shared" si="5"/>
        <v>2410.1313380435658</v>
      </c>
      <c r="W14" s="47">
        <f t="shared" si="5"/>
        <v>2306.6007137815927</v>
      </c>
      <c r="X14" s="47">
        <f t="shared" si="5"/>
        <v>2207.3160535688876</v>
      </c>
      <c r="Y14" s="47">
        <f t="shared" si="5"/>
        <v>2112.1085832630906</v>
      </c>
      <c r="Z14" s="47">
        <f t="shared" si="5"/>
        <v>2020.8160879233678</v>
      </c>
      <c r="AA14" s="47">
        <f t="shared" si="5"/>
        <v>1933.2826611946894</v>
      </c>
      <c r="AB14" s="47">
        <f t="shared" si="5"/>
        <v>1849.358464141183</v>
      </c>
      <c r="AC14" s="47">
        <f t="shared" si="5"/>
        <v>1768.8994931760928</v>
      </c>
      <c r="AD14" s="47">
        <f t="shared" si="5"/>
        <v>1691.7673567488894</v>
      </c>
      <c r="AE14" s="47">
        <f t="shared" si="5"/>
        <v>1617.8290604626552</v>
      </c>
      <c r="AF14" s="47">
        <f t="shared" si="5"/>
        <v>1546.9568003069448</v>
      </c>
      <c r="AG14" s="47">
        <f t="shared" si="5"/>
        <v>1479.0277637029762</v>
      </c>
      <c r="AH14" s="47">
        <f t="shared" si="5"/>
        <v>1413.923938069235</v>
      </c>
      <c r="AI14" s="47">
        <f t="shared" si="5"/>
        <v>1351.5319266263762</v>
      </c>
      <c r="AJ14" s="47">
        <f t="shared" si="5"/>
        <v>1291.7427711707285</v>
      </c>
      <c r="AK14" s="47">
        <f t="shared" si="5"/>
        <v>1234.4517815557256</v>
      </c>
      <c r="AL14" s="47">
        <f t="shared" si="5"/>
        <v>1179.5583716302581</v>
      </c>
      <c r="AM14" s="47">
        <f t="shared" si="5"/>
        <v>1126.9659013922462</v>
      </c>
      <c r="AN14" s="47">
        <f t="shared" si="5"/>
        <v>559.11548769680121</v>
      </c>
      <c r="AO14" s="47">
        <f t="shared" si="5"/>
        <v>528.34885936940657</v>
      </c>
      <c r="AP14" s="47">
        <f t="shared" si="5"/>
        <v>499.0236889522468</v>
      </c>
      <c r="AQ14" s="47">
        <f t="shared" si="5"/>
        <v>471.07766973487747</v>
      </c>
      <c r="AR14" s="47">
        <f t="shared" si="5"/>
        <v>444.45106060720167</v>
      </c>
      <c r="AS14" s="47">
        <f t="shared" si="5"/>
        <v>421.12098468367333</v>
      </c>
      <c r="AT14" s="47">
        <f t="shared" si="5"/>
        <v>398.77289833270379</v>
      </c>
      <c r="AU14" s="47">
        <f t="shared" si="5"/>
        <v>377.36939002893433</v>
      </c>
      <c r="AV14" s="47">
        <f t="shared" si="5"/>
        <v>356.87439450174469</v>
      </c>
      <c r="AW14" s="47">
        <f t="shared" si="5"/>
        <v>337.25314605020236</v>
      </c>
      <c r="AX14" s="47">
        <f t="shared" si="5"/>
        <v>318.47213343545309</v>
      </c>
      <c r="AY14" s="47">
        <f t="shared" si="5"/>
        <v>300.49905629826662</v>
      </c>
      <c r="AZ14" s="47" t="str">
        <f t="shared" si="5"/>
        <v/>
      </c>
      <c r="BA14" s="47" t="str">
        <f t="shared" si="5"/>
        <v/>
      </c>
      <c r="BB14" s="47" t="str">
        <f t="shared" si="5"/>
        <v/>
      </c>
      <c r="BC14" s="47" t="str">
        <f t="shared" si="5"/>
        <v/>
      </c>
      <c r="BD14" s="47" t="str">
        <f t="shared" si="5"/>
        <v/>
      </c>
      <c r="BE14" s="47" t="str">
        <f t="shared" si="5"/>
        <v/>
      </c>
      <c r="BF14" s="47" t="str">
        <f t="shared" si="5"/>
        <v/>
      </c>
      <c r="BG14" s="47" t="str">
        <f t="shared" si="5"/>
        <v/>
      </c>
      <c r="BH14" s="47" t="str">
        <f t="shared" si="5"/>
        <v/>
      </c>
      <c r="BI14" s="47" t="str">
        <f t="shared" si="5"/>
        <v/>
      </c>
      <c r="BJ14" s="47" t="str">
        <f t="shared" si="5"/>
        <v/>
      </c>
      <c r="BK14" s="47" t="str">
        <f t="shared" si="5"/>
        <v/>
      </c>
      <c r="BL14" s="47" t="str">
        <f t="shared" si="5"/>
        <v/>
      </c>
      <c r="BM14" s="47" t="str">
        <f t="shared" si="5"/>
        <v/>
      </c>
      <c r="BN14" s="47" t="str">
        <f t="shared" si="5"/>
        <v/>
      </c>
      <c r="BO14" s="47" t="str">
        <f t="shared" si="5"/>
        <v/>
      </c>
      <c r="BP14" s="47" t="str">
        <f t="shared" si="5"/>
        <v/>
      </c>
      <c r="BQ14" s="47" t="str">
        <f t="shared" si="5"/>
        <v/>
      </c>
      <c r="BR14" s="47" t="str">
        <f t="shared" si="5"/>
        <v/>
      </c>
      <c r="BS14" s="47" t="str">
        <f t="shared" si="5"/>
        <v/>
      </c>
      <c r="BT14" s="47" t="str">
        <f t="shared" si="5"/>
        <v/>
      </c>
      <c r="BU14" s="47" t="str">
        <f t="shared" si="5"/>
        <v/>
      </c>
      <c r="BV14" s="47" t="str">
        <f t="shared" si="5"/>
        <v/>
      </c>
      <c r="BW14" s="47" t="str">
        <f t="shared" si="5"/>
        <v/>
      </c>
      <c r="BX14" s="47" t="str">
        <f t="shared" si="5"/>
        <v/>
      </c>
      <c r="BY14" s="47" t="str">
        <f t="shared" si="5"/>
        <v/>
      </c>
      <c r="BZ14" s="47" t="str">
        <f t="shared" ref="BZ14:CP14" si="6">IF((BZ8+BZ9)*BZ11&lt;&gt;0,(BZ8+BZ9)*BZ11,"")</f>
        <v/>
      </c>
      <c r="CA14" s="47" t="str">
        <f t="shared" si="6"/>
        <v/>
      </c>
      <c r="CB14" s="47" t="str">
        <f t="shared" si="6"/>
        <v/>
      </c>
      <c r="CC14" s="47" t="str">
        <f t="shared" si="6"/>
        <v/>
      </c>
      <c r="CD14" s="47" t="str">
        <f t="shared" si="6"/>
        <v/>
      </c>
      <c r="CE14" s="47" t="str">
        <f t="shared" si="6"/>
        <v/>
      </c>
      <c r="CF14" s="47" t="str">
        <f t="shared" si="6"/>
        <v/>
      </c>
      <c r="CG14" s="47" t="str">
        <f t="shared" si="6"/>
        <v/>
      </c>
      <c r="CH14" s="47" t="str">
        <f t="shared" si="6"/>
        <v/>
      </c>
      <c r="CI14" s="47" t="str">
        <f t="shared" si="6"/>
        <v/>
      </c>
      <c r="CJ14" s="47" t="str">
        <f t="shared" si="6"/>
        <v/>
      </c>
      <c r="CK14" s="47" t="str">
        <f t="shared" si="6"/>
        <v/>
      </c>
      <c r="CL14" s="47" t="str">
        <f t="shared" si="6"/>
        <v/>
      </c>
      <c r="CM14" s="47" t="str">
        <f t="shared" si="6"/>
        <v/>
      </c>
      <c r="CN14" s="47" t="str">
        <f t="shared" si="6"/>
        <v/>
      </c>
      <c r="CO14" s="47" t="str">
        <f t="shared" si="6"/>
        <v/>
      </c>
      <c r="CP14" s="48" t="str">
        <f t="shared" si="6"/>
        <v/>
      </c>
    </row>
    <row r="15" spans="1:94" s="42" customFormat="1" ht="29.25" thickBot="1" x14ac:dyDescent="0.25">
      <c r="B15" s="157"/>
      <c r="C15" s="28" t="s">
        <v>129</v>
      </c>
      <c r="D15" s="28" t="s">
        <v>130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46047.209358541106</v>
      </c>
      <c r="J15" s="159"/>
      <c r="K15" s="159"/>
      <c r="L15" s="159"/>
      <c r="M15" s="160"/>
    </row>
    <row r="16" spans="1:94" s="42" customFormat="1" ht="35.25" customHeight="1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6:94" ht="15" thickBot="1" x14ac:dyDescent="0.25"/>
    <row r="18" spans="6:94" ht="18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6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BZ19" si="7">+O7+N21</f>
        <v>7370</v>
      </c>
      <c r="P19" s="58">
        <f t="shared" si="7"/>
        <v>14540.81081081081</v>
      </c>
      <c r="Q19" s="58">
        <f t="shared" si="7"/>
        <v>21512.432432432433</v>
      </c>
      <c r="R19" s="58">
        <f t="shared" si="7"/>
        <v>28284.864864864867</v>
      </c>
      <c r="S19" s="58">
        <f t="shared" si="7"/>
        <v>34858.108108108107</v>
      </c>
      <c r="T19" s="58">
        <f t="shared" si="7"/>
        <v>33862.16216216216</v>
      </c>
      <c r="U19" s="58">
        <f t="shared" si="7"/>
        <v>32866.216216216213</v>
      </c>
      <c r="V19" s="58">
        <f t="shared" si="7"/>
        <v>31870.270270270266</v>
      </c>
      <c r="W19" s="58">
        <f t="shared" si="7"/>
        <v>30874.32432432432</v>
      </c>
      <c r="X19" s="58">
        <f t="shared" si="7"/>
        <v>29878.378378378373</v>
      </c>
      <c r="Y19" s="58">
        <f t="shared" si="7"/>
        <v>28882.432432432426</v>
      </c>
      <c r="Z19" s="58">
        <f t="shared" si="7"/>
        <v>27886.486486486479</v>
      </c>
      <c r="AA19" s="58">
        <f t="shared" si="7"/>
        <v>26890.540540540533</v>
      </c>
      <c r="AB19" s="58">
        <f t="shared" si="7"/>
        <v>25894.594594594586</v>
      </c>
      <c r="AC19" s="58">
        <f t="shared" si="7"/>
        <v>24898.648648648639</v>
      </c>
      <c r="AD19" s="58">
        <f t="shared" si="7"/>
        <v>23902.702702702692</v>
      </c>
      <c r="AE19" s="58">
        <f t="shared" si="7"/>
        <v>22906.756756756746</v>
      </c>
      <c r="AF19" s="58">
        <f t="shared" si="7"/>
        <v>21910.810810810799</v>
      </c>
      <c r="AG19" s="58">
        <f t="shared" si="7"/>
        <v>20914.864864864852</v>
      </c>
      <c r="AH19" s="58">
        <f t="shared" si="7"/>
        <v>19918.918918918906</v>
      </c>
      <c r="AI19" s="58">
        <f t="shared" si="7"/>
        <v>18922.972972972959</v>
      </c>
      <c r="AJ19" s="58">
        <f t="shared" si="7"/>
        <v>17927.027027027012</v>
      </c>
      <c r="AK19" s="58">
        <f t="shared" si="7"/>
        <v>16931.081081081065</v>
      </c>
      <c r="AL19" s="58">
        <f t="shared" si="7"/>
        <v>15935.135135135119</v>
      </c>
      <c r="AM19" s="58">
        <f t="shared" si="7"/>
        <v>14939.189189189172</v>
      </c>
      <c r="AN19" s="58">
        <f t="shared" si="7"/>
        <v>13943.243243243225</v>
      </c>
      <c r="AO19" s="58">
        <f t="shared" si="7"/>
        <v>12947.297297297278</v>
      </c>
      <c r="AP19" s="58">
        <f t="shared" si="7"/>
        <v>11951.351351351332</v>
      </c>
      <c r="AQ19" s="58">
        <f t="shared" si="7"/>
        <v>10955.405405405385</v>
      </c>
      <c r="AR19" s="58">
        <f t="shared" si="7"/>
        <v>9959.4594594594382</v>
      </c>
      <c r="AS19" s="58">
        <f t="shared" si="7"/>
        <v>8963.5135135134915</v>
      </c>
      <c r="AT19" s="58">
        <f t="shared" si="7"/>
        <v>7967.5675675675457</v>
      </c>
      <c r="AU19" s="58">
        <f t="shared" si="7"/>
        <v>6971.6216216215998</v>
      </c>
      <c r="AV19" s="58">
        <f t="shared" si="7"/>
        <v>5975.675675675654</v>
      </c>
      <c r="AW19" s="58">
        <f t="shared" si="7"/>
        <v>4979.7297297297082</v>
      </c>
      <c r="AX19" s="58">
        <f t="shared" si="7"/>
        <v>3983.7837837837624</v>
      </c>
      <c r="AY19" s="58">
        <f t="shared" si="7"/>
        <v>2987.8378378378166</v>
      </c>
      <c r="AZ19" s="58">
        <f t="shared" si="7"/>
        <v>1991.8918918918707</v>
      </c>
      <c r="BA19" s="58">
        <f t="shared" si="7"/>
        <v>995.94594594592479</v>
      </c>
      <c r="BB19" s="58">
        <f t="shared" si="7"/>
        <v>0</v>
      </c>
      <c r="BC19" s="58">
        <f t="shared" si="7"/>
        <v>0</v>
      </c>
      <c r="BD19" s="58">
        <f t="shared" si="7"/>
        <v>0</v>
      </c>
      <c r="BE19" s="58">
        <f t="shared" si="7"/>
        <v>0</v>
      </c>
      <c r="BF19" s="58">
        <f t="shared" si="7"/>
        <v>0</v>
      </c>
      <c r="BG19" s="58">
        <f t="shared" si="7"/>
        <v>0</v>
      </c>
      <c r="BH19" s="58">
        <f t="shared" si="7"/>
        <v>0</v>
      </c>
      <c r="BI19" s="58">
        <f t="shared" si="7"/>
        <v>0</v>
      </c>
      <c r="BJ19" s="58">
        <f t="shared" si="7"/>
        <v>0</v>
      </c>
      <c r="BK19" s="58">
        <f t="shared" si="7"/>
        <v>0</v>
      </c>
      <c r="BL19" s="58">
        <f t="shared" si="7"/>
        <v>0</v>
      </c>
      <c r="BM19" s="58">
        <f t="shared" si="7"/>
        <v>0</v>
      </c>
      <c r="BN19" s="58">
        <f t="shared" si="7"/>
        <v>0</v>
      </c>
      <c r="BO19" s="58">
        <f t="shared" si="7"/>
        <v>0</v>
      </c>
      <c r="BP19" s="58">
        <f t="shared" si="7"/>
        <v>0</v>
      </c>
      <c r="BQ19" s="58">
        <f t="shared" si="7"/>
        <v>0</v>
      </c>
      <c r="BR19" s="58">
        <f t="shared" si="7"/>
        <v>0</v>
      </c>
      <c r="BS19" s="58">
        <f t="shared" si="7"/>
        <v>0</v>
      </c>
      <c r="BT19" s="58">
        <f t="shared" si="7"/>
        <v>0</v>
      </c>
      <c r="BU19" s="58">
        <f t="shared" si="7"/>
        <v>0</v>
      </c>
      <c r="BV19" s="58">
        <f t="shared" si="7"/>
        <v>0</v>
      </c>
      <c r="BW19" s="58">
        <f t="shared" si="7"/>
        <v>0</v>
      </c>
      <c r="BX19" s="58">
        <f t="shared" si="7"/>
        <v>0</v>
      </c>
      <c r="BY19" s="58">
        <f t="shared" si="7"/>
        <v>0</v>
      </c>
      <c r="BZ19" s="58">
        <f t="shared" si="7"/>
        <v>0</v>
      </c>
      <c r="CA19" s="58">
        <f t="shared" ref="CA19:CP19" si="8">+CA7+BZ21</f>
        <v>0</v>
      </c>
      <c r="CB19" s="58">
        <f t="shared" si="8"/>
        <v>0</v>
      </c>
      <c r="CC19" s="58">
        <f t="shared" si="8"/>
        <v>0</v>
      </c>
      <c r="CD19" s="58">
        <f t="shared" si="8"/>
        <v>0</v>
      </c>
      <c r="CE19" s="58">
        <f t="shared" si="8"/>
        <v>0</v>
      </c>
      <c r="CF19" s="58">
        <f t="shared" si="8"/>
        <v>0</v>
      </c>
      <c r="CG19" s="58">
        <f t="shared" si="8"/>
        <v>0</v>
      </c>
      <c r="CH19" s="58">
        <f t="shared" si="8"/>
        <v>0</v>
      </c>
      <c r="CI19" s="58">
        <f t="shared" si="8"/>
        <v>0</v>
      </c>
      <c r="CJ19" s="58">
        <f t="shared" si="8"/>
        <v>0</v>
      </c>
      <c r="CK19" s="58">
        <f t="shared" si="8"/>
        <v>0</v>
      </c>
      <c r="CL19" s="58">
        <f t="shared" si="8"/>
        <v>0</v>
      </c>
      <c r="CM19" s="58">
        <f t="shared" si="8"/>
        <v>0</v>
      </c>
      <c r="CN19" s="58">
        <f t="shared" si="8"/>
        <v>0</v>
      </c>
      <c r="CO19" s="58">
        <f t="shared" si="8"/>
        <v>0</v>
      </c>
      <c r="CP19" s="58">
        <f t="shared" si="8"/>
        <v>0</v>
      </c>
    </row>
    <row r="20" spans="6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59">
        <f>IF(N19=0,0,+N7/$G20)</f>
        <v>0</v>
      </c>
      <c r="O20" s="59">
        <f t="shared" ref="O20:BZ20" si="9">MIN(IF(O19=0,0,+O7/$G20)+N20,O19)</f>
        <v>199.18918918918919</v>
      </c>
      <c r="P20" s="59">
        <f t="shared" si="9"/>
        <v>398.37837837837839</v>
      </c>
      <c r="Q20" s="59">
        <f t="shared" si="9"/>
        <v>597.56756756756761</v>
      </c>
      <c r="R20" s="59">
        <f t="shared" si="9"/>
        <v>796.75675675675677</v>
      </c>
      <c r="S20" s="59">
        <f t="shared" si="9"/>
        <v>995.94594594594594</v>
      </c>
      <c r="T20" s="59">
        <f t="shared" si="9"/>
        <v>995.94594594594594</v>
      </c>
      <c r="U20" s="59">
        <f t="shared" si="9"/>
        <v>995.94594594594594</v>
      </c>
      <c r="V20" s="59">
        <f t="shared" si="9"/>
        <v>995.94594594594594</v>
      </c>
      <c r="W20" s="59">
        <f t="shared" si="9"/>
        <v>995.94594594594594</v>
      </c>
      <c r="X20" s="59">
        <f t="shared" si="9"/>
        <v>995.94594594594594</v>
      </c>
      <c r="Y20" s="59">
        <f t="shared" si="9"/>
        <v>995.94594594594594</v>
      </c>
      <c r="Z20" s="59">
        <f t="shared" si="9"/>
        <v>995.94594594594594</v>
      </c>
      <c r="AA20" s="59">
        <f t="shared" si="9"/>
        <v>995.94594594594594</v>
      </c>
      <c r="AB20" s="59">
        <f t="shared" si="9"/>
        <v>995.94594594594594</v>
      </c>
      <c r="AC20" s="59">
        <f t="shared" si="9"/>
        <v>995.94594594594594</v>
      </c>
      <c r="AD20" s="59">
        <f t="shared" si="9"/>
        <v>995.94594594594594</v>
      </c>
      <c r="AE20" s="59">
        <f t="shared" si="9"/>
        <v>995.94594594594594</v>
      </c>
      <c r="AF20" s="59">
        <f t="shared" si="9"/>
        <v>995.94594594594594</v>
      </c>
      <c r="AG20" s="59">
        <f t="shared" si="9"/>
        <v>995.94594594594594</v>
      </c>
      <c r="AH20" s="59">
        <f t="shared" si="9"/>
        <v>995.94594594594594</v>
      </c>
      <c r="AI20" s="59">
        <f t="shared" si="9"/>
        <v>995.94594594594594</v>
      </c>
      <c r="AJ20" s="59">
        <f t="shared" si="9"/>
        <v>995.94594594594594</v>
      </c>
      <c r="AK20" s="59">
        <f t="shared" si="9"/>
        <v>995.94594594594594</v>
      </c>
      <c r="AL20" s="59">
        <f t="shared" si="9"/>
        <v>995.94594594594594</v>
      </c>
      <c r="AM20" s="59">
        <f t="shared" si="9"/>
        <v>995.94594594594594</v>
      </c>
      <c r="AN20" s="59">
        <f t="shared" si="9"/>
        <v>995.94594594594594</v>
      </c>
      <c r="AO20" s="59">
        <f t="shared" si="9"/>
        <v>995.94594594594594</v>
      </c>
      <c r="AP20" s="59">
        <f t="shared" si="9"/>
        <v>995.94594594594594</v>
      </c>
      <c r="AQ20" s="59">
        <f t="shared" si="9"/>
        <v>995.94594594594594</v>
      </c>
      <c r="AR20" s="59">
        <f t="shared" si="9"/>
        <v>995.94594594594594</v>
      </c>
      <c r="AS20" s="59">
        <f t="shared" si="9"/>
        <v>995.94594594594594</v>
      </c>
      <c r="AT20" s="59">
        <f t="shared" si="9"/>
        <v>995.94594594594594</v>
      </c>
      <c r="AU20" s="59">
        <f t="shared" si="9"/>
        <v>995.94594594594594</v>
      </c>
      <c r="AV20" s="59">
        <f t="shared" si="9"/>
        <v>995.94594594594594</v>
      </c>
      <c r="AW20" s="59">
        <f t="shared" si="9"/>
        <v>995.94594594594594</v>
      </c>
      <c r="AX20" s="59">
        <f t="shared" si="9"/>
        <v>995.94594594594594</v>
      </c>
      <c r="AY20" s="59">
        <f t="shared" si="9"/>
        <v>995.94594594594594</v>
      </c>
      <c r="AZ20" s="59">
        <f t="shared" si="9"/>
        <v>995.94594594594594</v>
      </c>
      <c r="BA20" s="59">
        <f t="shared" si="9"/>
        <v>995.94594594592479</v>
      </c>
      <c r="BB20" s="59">
        <f t="shared" si="9"/>
        <v>0</v>
      </c>
      <c r="BC20" s="59">
        <f t="shared" si="9"/>
        <v>0</v>
      </c>
      <c r="BD20" s="59">
        <f t="shared" si="9"/>
        <v>0</v>
      </c>
      <c r="BE20" s="59">
        <f t="shared" si="9"/>
        <v>0</v>
      </c>
      <c r="BF20" s="59">
        <f t="shared" si="9"/>
        <v>0</v>
      </c>
      <c r="BG20" s="59">
        <f t="shared" si="9"/>
        <v>0</v>
      </c>
      <c r="BH20" s="59">
        <f t="shared" si="9"/>
        <v>0</v>
      </c>
      <c r="BI20" s="59">
        <f t="shared" si="9"/>
        <v>0</v>
      </c>
      <c r="BJ20" s="59">
        <f t="shared" si="9"/>
        <v>0</v>
      </c>
      <c r="BK20" s="59">
        <f t="shared" si="9"/>
        <v>0</v>
      </c>
      <c r="BL20" s="59">
        <f t="shared" si="9"/>
        <v>0</v>
      </c>
      <c r="BM20" s="59">
        <f t="shared" si="9"/>
        <v>0</v>
      </c>
      <c r="BN20" s="59">
        <f t="shared" si="9"/>
        <v>0</v>
      </c>
      <c r="BO20" s="59">
        <f t="shared" si="9"/>
        <v>0</v>
      </c>
      <c r="BP20" s="59">
        <f t="shared" si="9"/>
        <v>0</v>
      </c>
      <c r="BQ20" s="59">
        <f t="shared" si="9"/>
        <v>0</v>
      </c>
      <c r="BR20" s="59">
        <f t="shared" si="9"/>
        <v>0</v>
      </c>
      <c r="BS20" s="59">
        <f t="shared" si="9"/>
        <v>0</v>
      </c>
      <c r="BT20" s="59">
        <f t="shared" si="9"/>
        <v>0</v>
      </c>
      <c r="BU20" s="59">
        <f t="shared" si="9"/>
        <v>0</v>
      </c>
      <c r="BV20" s="59">
        <f t="shared" si="9"/>
        <v>0</v>
      </c>
      <c r="BW20" s="59">
        <f t="shared" si="9"/>
        <v>0</v>
      </c>
      <c r="BX20" s="59">
        <f t="shared" si="9"/>
        <v>0</v>
      </c>
      <c r="BY20" s="59">
        <f t="shared" si="9"/>
        <v>0</v>
      </c>
      <c r="BZ20" s="59">
        <f t="shared" si="9"/>
        <v>0</v>
      </c>
      <c r="CA20" s="59">
        <f t="shared" ref="CA20:CP20" si="10">MIN(IF(CA19=0,0,+CA7/$G20)+BZ20,CA19)</f>
        <v>0</v>
      </c>
      <c r="CB20" s="59">
        <f t="shared" si="10"/>
        <v>0</v>
      </c>
      <c r="CC20" s="59">
        <f t="shared" si="10"/>
        <v>0</v>
      </c>
      <c r="CD20" s="59">
        <f t="shared" si="10"/>
        <v>0</v>
      </c>
      <c r="CE20" s="59">
        <f t="shared" si="10"/>
        <v>0</v>
      </c>
      <c r="CF20" s="59">
        <f t="shared" si="10"/>
        <v>0</v>
      </c>
      <c r="CG20" s="59">
        <f t="shared" si="10"/>
        <v>0</v>
      </c>
      <c r="CH20" s="59">
        <f t="shared" si="10"/>
        <v>0</v>
      </c>
      <c r="CI20" s="59">
        <f t="shared" si="10"/>
        <v>0</v>
      </c>
      <c r="CJ20" s="59">
        <f t="shared" si="10"/>
        <v>0</v>
      </c>
      <c r="CK20" s="59">
        <f t="shared" si="10"/>
        <v>0</v>
      </c>
      <c r="CL20" s="59">
        <f t="shared" si="10"/>
        <v>0</v>
      </c>
      <c r="CM20" s="59">
        <f t="shared" si="10"/>
        <v>0</v>
      </c>
      <c r="CN20" s="59">
        <f t="shared" si="10"/>
        <v>0</v>
      </c>
      <c r="CO20" s="59">
        <f t="shared" si="10"/>
        <v>0</v>
      </c>
      <c r="CP20" s="59">
        <f t="shared" si="10"/>
        <v>0</v>
      </c>
    </row>
    <row r="21" spans="6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59">
        <f>+N19-N20</f>
        <v>0</v>
      </c>
      <c r="O21" s="59">
        <f>+O19-O20</f>
        <v>7170.8108108108108</v>
      </c>
      <c r="P21" s="59">
        <f t="shared" ref="P21:CA21" si="11">+P19-P20</f>
        <v>14142.432432432432</v>
      </c>
      <c r="Q21" s="59">
        <f t="shared" si="11"/>
        <v>20914.864864864867</v>
      </c>
      <c r="R21" s="59">
        <f t="shared" si="11"/>
        <v>27488.10810810811</v>
      </c>
      <c r="S21" s="59">
        <f t="shared" si="11"/>
        <v>33862.16216216216</v>
      </c>
      <c r="T21" s="59">
        <f t="shared" si="11"/>
        <v>32866.216216216213</v>
      </c>
      <c r="U21" s="59">
        <f t="shared" si="11"/>
        <v>31870.270270270266</v>
      </c>
      <c r="V21" s="59">
        <f t="shared" si="11"/>
        <v>30874.32432432432</v>
      </c>
      <c r="W21" s="59">
        <f t="shared" si="11"/>
        <v>29878.378378378373</v>
      </c>
      <c r="X21" s="59">
        <f t="shared" si="11"/>
        <v>28882.432432432426</v>
      </c>
      <c r="Y21" s="59">
        <f t="shared" si="11"/>
        <v>27886.486486486479</v>
      </c>
      <c r="Z21" s="59">
        <f t="shared" si="11"/>
        <v>26890.540540540533</v>
      </c>
      <c r="AA21" s="59">
        <f t="shared" si="11"/>
        <v>25894.594594594586</v>
      </c>
      <c r="AB21" s="59">
        <f t="shared" si="11"/>
        <v>24898.648648648639</v>
      </c>
      <c r="AC21" s="59">
        <f t="shared" si="11"/>
        <v>23902.702702702692</v>
      </c>
      <c r="AD21" s="59">
        <f t="shared" si="11"/>
        <v>22906.756756756746</v>
      </c>
      <c r="AE21" s="59">
        <f t="shared" si="11"/>
        <v>21910.810810810799</v>
      </c>
      <c r="AF21" s="59">
        <f t="shared" si="11"/>
        <v>20914.864864864852</v>
      </c>
      <c r="AG21" s="59">
        <f t="shared" si="11"/>
        <v>19918.918918918906</v>
      </c>
      <c r="AH21" s="59">
        <f t="shared" si="11"/>
        <v>18922.972972972959</v>
      </c>
      <c r="AI21" s="59">
        <f t="shared" si="11"/>
        <v>17927.027027027012</v>
      </c>
      <c r="AJ21" s="59">
        <f t="shared" si="11"/>
        <v>16931.081081081065</v>
      </c>
      <c r="AK21" s="59">
        <f t="shared" si="11"/>
        <v>15935.135135135119</v>
      </c>
      <c r="AL21" s="59">
        <f t="shared" si="11"/>
        <v>14939.189189189172</v>
      </c>
      <c r="AM21" s="59">
        <f t="shared" si="11"/>
        <v>13943.243243243225</v>
      </c>
      <c r="AN21" s="59">
        <f t="shared" si="11"/>
        <v>12947.297297297278</v>
      </c>
      <c r="AO21" s="59">
        <f t="shared" si="11"/>
        <v>11951.351351351332</v>
      </c>
      <c r="AP21" s="59">
        <f t="shared" si="11"/>
        <v>10955.405405405385</v>
      </c>
      <c r="AQ21" s="59">
        <f t="shared" si="11"/>
        <v>9959.4594594594382</v>
      </c>
      <c r="AR21" s="59">
        <f t="shared" si="11"/>
        <v>8963.5135135134915</v>
      </c>
      <c r="AS21" s="59">
        <f t="shared" si="11"/>
        <v>7967.5675675675457</v>
      </c>
      <c r="AT21" s="59">
        <f t="shared" si="11"/>
        <v>6971.6216216215998</v>
      </c>
      <c r="AU21" s="59">
        <f t="shared" si="11"/>
        <v>5975.675675675654</v>
      </c>
      <c r="AV21" s="59">
        <f t="shared" si="11"/>
        <v>4979.7297297297082</v>
      </c>
      <c r="AW21" s="59">
        <f t="shared" si="11"/>
        <v>3983.7837837837624</v>
      </c>
      <c r="AX21" s="59">
        <f t="shared" si="11"/>
        <v>2987.8378378378166</v>
      </c>
      <c r="AY21" s="59">
        <f t="shared" si="11"/>
        <v>1991.8918918918707</v>
      </c>
      <c r="AZ21" s="59">
        <f t="shared" si="11"/>
        <v>995.94594594592479</v>
      </c>
      <c r="BA21" s="59">
        <f t="shared" si="11"/>
        <v>0</v>
      </c>
      <c r="BB21" s="59">
        <f t="shared" si="11"/>
        <v>0</v>
      </c>
      <c r="BC21" s="59">
        <f t="shared" si="11"/>
        <v>0</v>
      </c>
      <c r="BD21" s="59">
        <f t="shared" si="11"/>
        <v>0</v>
      </c>
      <c r="BE21" s="59">
        <f t="shared" si="11"/>
        <v>0</v>
      </c>
      <c r="BF21" s="59">
        <f t="shared" si="11"/>
        <v>0</v>
      </c>
      <c r="BG21" s="59">
        <f t="shared" si="11"/>
        <v>0</v>
      </c>
      <c r="BH21" s="59">
        <f t="shared" si="11"/>
        <v>0</v>
      </c>
      <c r="BI21" s="59">
        <f t="shared" si="11"/>
        <v>0</v>
      </c>
      <c r="BJ21" s="59">
        <f t="shared" si="11"/>
        <v>0</v>
      </c>
      <c r="BK21" s="59">
        <f t="shared" si="11"/>
        <v>0</v>
      </c>
      <c r="BL21" s="59">
        <f t="shared" si="11"/>
        <v>0</v>
      </c>
      <c r="BM21" s="59">
        <f t="shared" si="11"/>
        <v>0</v>
      </c>
      <c r="BN21" s="59">
        <f t="shared" si="11"/>
        <v>0</v>
      </c>
      <c r="BO21" s="59">
        <f t="shared" si="11"/>
        <v>0</v>
      </c>
      <c r="BP21" s="59">
        <f t="shared" si="11"/>
        <v>0</v>
      </c>
      <c r="BQ21" s="59">
        <f t="shared" si="11"/>
        <v>0</v>
      </c>
      <c r="BR21" s="59">
        <f t="shared" si="11"/>
        <v>0</v>
      </c>
      <c r="BS21" s="59">
        <f t="shared" si="11"/>
        <v>0</v>
      </c>
      <c r="BT21" s="59">
        <f t="shared" si="11"/>
        <v>0</v>
      </c>
      <c r="BU21" s="59">
        <f t="shared" si="11"/>
        <v>0</v>
      </c>
      <c r="BV21" s="59">
        <f t="shared" si="11"/>
        <v>0</v>
      </c>
      <c r="BW21" s="59">
        <f t="shared" si="11"/>
        <v>0</v>
      </c>
      <c r="BX21" s="59">
        <f t="shared" si="11"/>
        <v>0</v>
      </c>
      <c r="BY21" s="59">
        <f t="shared" si="11"/>
        <v>0</v>
      </c>
      <c r="BZ21" s="59">
        <f t="shared" si="11"/>
        <v>0</v>
      </c>
      <c r="CA21" s="59">
        <f t="shared" si="11"/>
        <v>0</v>
      </c>
      <c r="CB21" s="59">
        <f t="shared" ref="CB21:CP21" si="12">+CB19-CB20</f>
        <v>0</v>
      </c>
      <c r="CC21" s="59">
        <f t="shared" si="12"/>
        <v>0</v>
      </c>
      <c r="CD21" s="59">
        <f t="shared" si="12"/>
        <v>0</v>
      </c>
      <c r="CE21" s="59">
        <f t="shared" si="12"/>
        <v>0</v>
      </c>
      <c r="CF21" s="59">
        <f t="shared" si="12"/>
        <v>0</v>
      </c>
      <c r="CG21" s="59">
        <f t="shared" si="12"/>
        <v>0</v>
      </c>
      <c r="CH21" s="59">
        <f t="shared" si="12"/>
        <v>0</v>
      </c>
      <c r="CI21" s="59">
        <f t="shared" si="12"/>
        <v>0</v>
      </c>
      <c r="CJ21" s="59">
        <f t="shared" si="12"/>
        <v>0</v>
      </c>
      <c r="CK21" s="59">
        <f t="shared" si="12"/>
        <v>0</v>
      </c>
      <c r="CL21" s="59">
        <f t="shared" si="12"/>
        <v>0</v>
      </c>
      <c r="CM21" s="59">
        <f t="shared" si="12"/>
        <v>0</v>
      </c>
      <c r="CN21" s="59">
        <f t="shared" si="12"/>
        <v>0</v>
      </c>
      <c r="CO21" s="59">
        <f t="shared" si="12"/>
        <v>0</v>
      </c>
      <c r="CP21" s="59">
        <f t="shared" si="12"/>
        <v>0</v>
      </c>
    </row>
    <row r="22" spans="6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59">
        <f>AVERAGE(N19,N21)</f>
        <v>0</v>
      </c>
      <c r="O22" s="59">
        <f>AVERAGE(O19,O21)</f>
        <v>7270.405405405405</v>
      </c>
      <c r="P22" s="59">
        <f t="shared" ref="P22:CA22" si="13">AVERAGE(P19,P21)</f>
        <v>14341.62162162162</v>
      </c>
      <c r="Q22" s="59">
        <f t="shared" si="13"/>
        <v>21213.64864864865</v>
      </c>
      <c r="R22" s="59">
        <f t="shared" si="13"/>
        <v>27886.486486486487</v>
      </c>
      <c r="S22" s="59">
        <f t="shared" si="13"/>
        <v>34360.135135135133</v>
      </c>
      <c r="T22" s="59">
        <f t="shared" si="13"/>
        <v>33364.189189189186</v>
      </c>
      <c r="U22" s="59">
        <f t="shared" si="13"/>
        <v>32368.24324324324</v>
      </c>
      <c r="V22" s="59">
        <f t="shared" si="13"/>
        <v>31372.297297297293</v>
      </c>
      <c r="W22" s="59">
        <f t="shared" si="13"/>
        <v>30376.351351351346</v>
      </c>
      <c r="X22" s="59">
        <f t="shared" si="13"/>
        <v>29380.4054054054</v>
      </c>
      <c r="Y22" s="59">
        <f t="shared" si="13"/>
        <v>28384.459459459453</v>
      </c>
      <c r="Z22" s="59">
        <f t="shared" si="13"/>
        <v>27388.513513513506</v>
      </c>
      <c r="AA22" s="59">
        <f t="shared" si="13"/>
        <v>26392.567567567559</v>
      </c>
      <c r="AB22" s="59">
        <f t="shared" si="13"/>
        <v>25396.621621621613</v>
      </c>
      <c r="AC22" s="59">
        <f t="shared" si="13"/>
        <v>24400.675675675666</v>
      </c>
      <c r="AD22" s="59">
        <f t="shared" si="13"/>
        <v>23404.729729729719</v>
      </c>
      <c r="AE22" s="59">
        <f t="shared" si="13"/>
        <v>22408.783783783772</v>
      </c>
      <c r="AF22" s="59">
        <f t="shared" si="13"/>
        <v>21412.837837837826</v>
      </c>
      <c r="AG22" s="59">
        <f t="shared" si="13"/>
        <v>20416.891891891879</v>
      </c>
      <c r="AH22" s="59">
        <f t="shared" si="13"/>
        <v>19420.945945945932</v>
      </c>
      <c r="AI22" s="59">
        <f t="shared" si="13"/>
        <v>18424.999999999985</v>
      </c>
      <c r="AJ22" s="59">
        <f t="shared" si="13"/>
        <v>17429.054054054039</v>
      </c>
      <c r="AK22" s="59">
        <f t="shared" si="13"/>
        <v>16433.108108108092</v>
      </c>
      <c r="AL22" s="59">
        <f t="shared" si="13"/>
        <v>15437.162162162145</v>
      </c>
      <c r="AM22" s="59">
        <f t="shared" si="13"/>
        <v>14441.216216216199</v>
      </c>
      <c r="AN22" s="59">
        <f t="shared" si="13"/>
        <v>13445.270270270252</v>
      </c>
      <c r="AO22" s="59">
        <f t="shared" si="13"/>
        <v>12449.324324324305</v>
      </c>
      <c r="AP22" s="59">
        <f t="shared" si="13"/>
        <v>11453.378378378358</v>
      </c>
      <c r="AQ22" s="59">
        <f t="shared" si="13"/>
        <v>10457.432432432412</v>
      </c>
      <c r="AR22" s="59">
        <f t="shared" si="13"/>
        <v>9461.4864864864649</v>
      </c>
      <c r="AS22" s="59">
        <f t="shared" si="13"/>
        <v>8465.5405405405181</v>
      </c>
      <c r="AT22" s="59">
        <f t="shared" si="13"/>
        <v>7469.5945945945732</v>
      </c>
      <c r="AU22" s="59">
        <f t="shared" si="13"/>
        <v>6473.6486486486265</v>
      </c>
      <c r="AV22" s="59">
        <f t="shared" si="13"/>
        <v>5477.7027027026816</v>
      </c>
      <c r="AW22" s="59">
        <f t="shared" si="13"/>
        <v>4481.7567567567348</v>
      </c>
      <c r="AX22" s="59">
        <f t="shared" si="13"/>
        <v>3485.8108108107895</v>
      </c>
      <c r="AY22" s="59">
        <f t="shared" si="13"/>
        <v>2489.8648648648436</v>
      </c>
      <c r="AZ22" s="59">
        <f t="shared" si="13"/>
        <v>1493.9189189188978</v>
      </c>
      <c r="BA22" s="59">
        <f t="shared" si="13"/>
        <v>497.9729729729624</v>
      </c>
      <c r="BB22" s="59">
        <f t="shared" si="13"/>
        <v>0</v>
      </c>
      <c r="BC22" s="59">
        <f t="shared" si="13"/>
        <v>0</v>
      </c>
      <c r="BD22" s="59">
        <f t="shared" si="13"/>
        <v>0</v>
      </c>
      <c r="BE22" s="59">
        <f t="shared" si="13"/>
        <v>0</v>
      </c>
      <c r="BF22" s="59">
        <f t="shared" si="13"/>
        <v>0</v>
      </c>
      <c r="BG22" s="59">
        <f t="shared" si="13"/>
        <v>0</v>
      </c>
      <c r="BH22" s="59">
        <f t="shared" si="13"/>
        <v>0</v>
      </c>
      <c r="BI22" s="59">
        <f t="shared" si="13"/>
        <v>0</v>
      </c>
      <c r="BJ22" s="59">
        <f t="shared" si="13"/>
        <v>0</v>
      </c>
      <c r="BK22" s="59">
        <f t="shared" si="13"/>
        <v>0</v>
      </c>
      <c r="BL22" s="59">
        <f t="shared" si="13"/>
        <v>0</v>
      </c>
      <c r="BM22" s="59">
        <f t="shared" si="13"/>
        <v>0</v>
      </c>
      <c r="BN22" s="59">
        <f t="shared" si="13"/>
        <v>0</v>
      </c>
      <c r="BO22" s="59">
        <f t="shared" si="13"/>
        <v>0</v>
      </c>
      <c r="BP22" s="59">
        <f t="shared" si="13"/>
        <v>0</v>
      </c>
      <c r="BQ22" s="59">
        <f t="shared" si="13"/>
        <v>0</v>
      </c>
      <c r="BR22" s="59">
        <f t="shared" si="13"/>
        <v>0</v>
      </c>
      <c r="BS22" s="59">
        <f t="shared" si="13"/>
        <v>0</v>
      </c>
      <c r="BT22" s="59">
        <f t="shared" si="13"/>
        <v>0</v>
      </c>
      <c r="BU22" s="59">
        <f t="shared" si="13"/>
        <v>0</v>
      </c>
      <c r="BV22" s="59">
        <f t="shared" si="13"/>
        <v>0</v>
      </c>
      <c r="BW22" s="59">
        <f t="shared" si="13"/>
        <v>0</v>
      </c>
      <c r="BX22" s="59">
        <f t="shared" si="13"/>
        <v>0</v>
      </c>
      <c r="BY22" s="59">
        <f t="shared" si="13"/>
        <v>0</v>
      </c>
      <c r="BZ22" s="59">
        <f t="shared" si="13"/>
        <v>0</v>
      </c>
      <c r="CA22" s="59">
        <f t="shared" si="13"/>
        <v>0</v>
      </c>
      <c r="CB22" s="59">
        <f t="shared" ref="CB22:CP22" si="14">AVERAGE(CB19,CB21)</f>
        <v>0</v>
      </c>
      <c r="CC22" s="59">
        <f t="shared" si="14"/>
        <v>0</v>
      </c>
      <c r="CD22" s="59">
        <f t="shared" si="14"/>
        <v>0</v>
      </c>
      <c r="CE22" s="59">
        <f t="shared" si="14"/>
        <v>0</v>
      </c>
      <c r="CF22" s="59">
        <f t="shared" si="14"/>
        <v>0</v>
      </c>
      <c r="CG22" s="59">
        <f t="shared" si="14"/>
        <v>0</v>
      </c>
      <c r="CH22" s="59">
        <f t="shared" si="14"/>
        <v>0</v>
      </c>
      <c r="CI22" s="59">
        <f t="shared" si="14"/>
        <v>0</v>
      </c>
      <c r="CJ22" s="59">
        <f t="shared" si="14"/>
        <v>0</v>
      </c>
      <c r="CK22" s="59">
        <f t="shared" si="14"/>
        <v>0</v>
      </c>
      <c r="CL22" s="59">
        <f t="shared" si="14"/>
        <v>0</v>
      </c>
      <c r="CM22" s="59">
        <f t="shared" si="14"/>
        <v>0</v>
      </c>
      <c r="CN22" s="59">
        <f t="shared" si="14"/>
        <v>0</v>
      </c>
      <c r="CO22" s="59">
        <f t="shared" si="14"/>
        <v>0</v>
      </c>
      <c r="CP22" s="59">
        <f t="shared" si="14"/>
        <v>0</v>
      </c>
    </row>
    <row r="23" spans="6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65">
        <f>+N22*$G23+N20</f>
        <v>0</v>
      </c>
      <c r="O23" s="65">
        <f>+O22*$G23+O20</f>
        <v>426.0258378378378</v>
      </c>
      <c r="P23" s="65">
        <f t="shared" ref="P23:CA23" si="15">+P22*$G23+P20</f>
        <v>845.83697297297294</v>
      </c>
      <c r="Q23" s="65">
        <f t="shared" si="15"/>
        <v>1259.4334054054054</v>
      </c>
      <c r="R23" s="65">
        <f t="shared" si="15"/>
        <v>1666.8151351351353</v>
      </c>
      <c r="S23" s="65">
        <f t="shared" si="15"/>
        <v>2067.9821621621622</v>
      </c>
      <c r="T23" s="65">
        <f t="shared" si="15"/>
        <v>2036.9086486486485</v>
      </c>
      <c r="U23" s="65">
        <f t="shared" si="15"/>
        <v>2005.8351351351348</v>
      </c>
      <c r="V23" s="65">
        <f t="shared" si="15"/>
        <v>1974.7616216216215</v>
      </c>
      <c r="W23" s="65">
        <f t="shared" si="15"/>
        <v>1943.6881081081078</v>
      </c>
      <c r="X23" s="65">
        <f t="shared" si="15"/>
        <v>1912.6145945945943</v>
      </c>
      <c r="Y23" s="65">
        <f t="shared" si="15"/>
        <v>1881.5410810810808</v>
      </c>
      <c r="Z23" s="65">
        <f t="shared" si="15"/>
        <v>1850.4675675675671</v>
      </c>
      <c r="AA23" s="65">
        <f t="shared" si="15"/>
        <v>1819.3940540540539</v>
      </c>
      <c r="AB23" s="65">
        <f t="shared" si="15"/>
        <v>1788.3205405405402</v>
      </c>
      <c r="AC23" s="65">
        <f t="shared" si="15"/>
        <v>1757.2470270270267</v>
      </c>
      <c r="AD23" s="65">
        <f t="shared" si="15"/>
        <v>1726.1735135135132</v>
      </c>
      <c r="AE23" s="65">
        <f t="shared" si="15"/>
        <v>1695.0999999999995</v>
      </c>
      <c r="AF23" s="65">
        <f t="shared" si="15"/>
        <v>1664.0264864864862</v>
      </c>
      <c r="AG23" s="65">
        <f t="shared" si="15"/>
        <v>1632.9529729729725</v>
      </c>
      <c r="AH23" s="65">
        <f t="shared" si="15"/>
        <v>1601.879459459459</v>
      </c>
      <c r="AI23" s="65">
        <f t="shared" si="15"/>
        <v>1570.8059459459455</v>
      </c>
      <c r="AJ23" s="65">
        <f t="shared" si="15"/>
        <v>1539.7324324324318</v>
      </c>
      <c r="AK23" s="65">
        <f t="shared" si="15"/>
        <v>1508.6589189189185</v>
      </c>
      <c r="AL23" s="65">
        <f t="shared" si="15"/>
        <v>1477.5854054054048</v>
      </c>
      <c r="AM23" s="65">
        <f t="shared" si="15"/>
        <v>1446.5118918918913</v>
      </c>
      <c r="AN23" s="65">
        <f t="shared" si="15"/>
        <v>1415.4383783783778</v>
      </c>
      <c r="AO23" s="65">
        <f t="shared" si="15"/>
        <v>1384.3648648648641</v>
      </c>
      <c r="AP23" s="65">
        <f t="shared" si="15"/>
        <v>1353.2913513513508</v>
      </c>
      <c r="AQ23" s="65">
        <f t="shared" si="15"/>
        <v>1322.2178378378371</v>
      </c>
      <c r="AR23" s="65">
        <f t="shared" si="15"/>
        <v>1291.1443243243236</v>
      </c>
      <c r="AS23" s="65">
        <f t="shared" si="15"/>
        <v>1260.0708108108101</v>
      </c>
      <c r="AT23" s="65">
        <f t="shared" si="15"/>
        <v>1228.9972972972967</v>
      </c>
      <c r="AU23" s="65">
        <f t="shared" si="15"/>
        <v>1197.9237837837832</v>
      </c>
      <c r="AV23" s="65">
        <f t="shared" si="15"/>
        <v>1166.8502702702697</v>
      </c>
      <c r="AW23" s="65">
        <f t="shared" si="15"/>
        <v>1135.776756756756</v>
      </c>
      <c r="AX23" s="65">
        <f t="shared" si="15"/>
        <v>1104.7032432432425</v>
      </c>
      <c r="AY23" s="65">
        <f t="shared" si="15"/>
        <v>1073.629729729729</v>
      </c>
      <c r="AZ23" s="65">
        <f t="shared" si="15"/>
        <v>1042.5562162162155</v>
      </c>
      <c r="BA23" s="65">
        <f t="shared" si="15"/>
        <v>1011.4827027026812</v>
      </c>
      <c r="BB23" s="65">
        <f t="shared" si="15"/>
        <v>0</v>
      </c>
      <c r="BC23" s="65">
        <f t="shared" si="15"/>
        <v>0</v>
      </c>
      <c r="BD23" s="65">
        <f t="shared" si="15"/>
        <v>0</v>
      </c>
      <c r="BE23" s="65">
        <f t="shared" si="15"/>
        <v>0</v>
      </c>
      <c r="BF23" s="65">
        <f t="shared" si="15"/>
        <v>0</v>
      </c>
      <c r="BG23" s="65">
        <f t="shared" si="15"/>
        <v>0</v>
      </c>
      <c r="BH23" s="65">
        <f t="shared" si="15"/>
        <v>0</v>
      </c>
      <c r="BI23" s="65">
        <f t="shared" si="15"/>
        <v>0</v>
      </c>
      <c r="BJ23" s="65">
        <f t="shared" si="15"/>
        <v>0</v>
      </c>
      <c r="BK23" s="65">
        <f t="shared" si="15"/>
        <v>0</v>
      </c>
      <c r="BL23" s="65">
        <f t="shared" si="15"/>
        <v>0</v>
      </c>
      <c r="BM23" s="65">
        <f t="shared" si="15"/>
        <v>0</v>
      </c>
      <c r="BN23" s="65">
        <f t="shared" si="15"/>
        <v>0</v>
      </c>
      <c r="BO23" s="65">
        <f t="shared" si="15"/>
        <v>0</v>
      </c>
      <c r="BP23" s="65">
        <f t="shared" si="15"/>
        <v>0</v>
      </c>
      <c r="BQ23" s="65">
        <f t="shared" si="15"/>
        <v>0</v>
      </c>
      <c r="BR23" s="65">
        <f t="shared" si="15"/>
        <v>0</v>
      </c>
      <c r="BS23" s="65">
        <f t="shared" si="15"/>
        <v>0</v>
      </c>
      <c r="BT23" s="65">
        <f t="shared" si="15"/>
        <v>0</v>
      </c>
      <c r="BU23" s="65">
        <f t="shared" si="15"/>
        <v>0</v>
      </c>
      <c r="BV23" s="65">
        <f t="shared" si="15"/>
        <v>0</v>
      </c>
      <c r="BW23" s="65">
        <f t="shared" si="15"/>
        <v>0</v>
      </c>
      <c r="BX23" s="65">
        <f t="shared" si="15"/>
        <v>0</v>
      </c>
      <c r="BY23" s="65">
        <f t="shared" si="15"/>
        <v>0</v>
      </c>
      <c r="BZ23" s="65">
        <f t="shared" si="15"/>
        <v>0</v>
      </c>
      <c r="CA23" s="65">
        <f t="shared" si="15"/>
        <v>0</v>
      </c>
      <c r="CB23" s="65">
        <f t="shared" ref="CB23:CP23" si="16">+CB22*$G23+CB20</f>
        <v>0</v>
      </c>
      <c r="CC23" s="65">
        <f t="shared" si="16"/>
        <v>0</v>
      </c>
      <c r="CD23" s="65">
        <f t="shared" si="16"/>
        <v>0</v>
      </c>
      <c r="CE23" s="65">
        <f t="shared" si="16"/>
        <v>0</v>
      </c>
      <c r="CF23" s="65">
        <f t="shared" si="16"/>
        <v>0</v>
      </c>
      <c r="CG23" s="65">
        <f t="shared" si="16"/>
        <v>0</v>
      </c>
      <c r="CH23" s="65">
        <f t="shared" si="16"/>
        <v>0</v>
      </c>
      <c r="CI23" s="65">
        <f t="shared" si="16"/>
        <v>0</v>
      </c>
      <c r="CJ23" s="65">
        <f t="shared" si="16"/>
        <v>0</v>
      </c>
      <c r="CK23" s="65">
        <f t="shared" si="16"/>
        <v>0</v>
      </c>
      <c r="CL23" s="65">
        <f t="shared" si="16"/>
        <v>0</v>
      </c>
      <c r="CM23" s="65">
        <f t="shared" si="16"/>
        <v>0</v>
      </c>
      <c r="CN23" s="65">
        <f t="shared" si="16"/>
        <v>0</v>
      </c>
      <c r="CO23" s="65">
        <f t="shared" si="16"/>
        <v>0</v>
      </c>
      <c r="CP23" s="65">
        <f t="shared" si="16"/>
        <v>0</v>
      </c>
    </row>
  </sheetData>
  <mergeCells count="3">
    <mergeCell ref="B5:C5"/>
    <mergeCell ref="B7:B15"/>
    <mergeCell ref="I15:M15"/>
  </mergeCells>
  <dataValidations count="2">
    <dataValidation type="list" allowBlank="1" showInputMessage="1" showErrorMessage="1" sqref="E16 E12:E13" xr:uid="{2944EC57-852D-4221-A5EE-023E057B9D47}">
      <formula1>Variables</formula1>
    </dataValidation>
    <dataValidation type="list" allowBlank="1" showInputMessage="1" showErrorMessage="1" sqref="H16 H12:H13" xr:uid="{2F556608-126F-4F9F-B71A-67A65DEF7609}">
      <formula1>"Fixed,Variable"</formula1>
    </dataValidation>
  </dataValidations>
  <hyperlinks>
    <hyperlink ref="G3" location="'TITLE PAGE'!A1" display="Back to title page" xr:uid="{7EE0BDCF-CBC3-48CD-A131-CB8947CE4B5A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2AD45-5391-4A0D-930C-5DAD2304EC91}">
  <dimension ref="A1:CP45"/>
  <sheetViews>
    <sheetView topLeftCell="B1" zoomScale="60" zoomScaleNormal="60" workbookViewId="0">
      <selection activeCell="I37" sqref="I37:M37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24.57031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6384" width="10.8554687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47.85" customHeight="1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48.6" customHeight="1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75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28.5" x14ac:dyDescent="0.2">
      <c r="B7" s="155" t="s">
        <v>99</v>
      </c>
      <c r="C7" s="28" t="s">
        <v>131</v>
      </c>
      <c r="D7" s="28" t="s">
        <v>132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33"/>
      <c r="O7" s="76">
        <v>1610</v>
      </c>
      <c r="P7" s="76">
        <v>1610</v>
      </c>
      <c r="Q7" s="76">
        <v>1610</v>
      </c>
      <c r="R7" s="79">
        <v>1910</v>
      </c>
      <c r="S7" s="79">
        <v>1910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28.5" x14ac:dyDescent="0.2">
      <c r="B8" s="156"/>
      <c r="C8" s="28" t="s">
        <v>131</v>
      </c>
      <c r="D8" s="28" t="s">
        <v>132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77">
        <v>1730</v>
      </c>
      <c r="U8" s="77">
        <v>1730</v>
      </c>
      <c r="V8" s="77">
        <v>1730</v>
      </c>
      <c r="W8" s="77">
        <v>1730</v>
      </c>
      <c r="X8" s="77">
        <v>1730</v>
      </c>
      <c r="Y8" s="77">
        <v>1730</v>
      </c>
      <c r="Z8" s="77">
        <v>1730</v>
      </c>
      <c r="AA8" s="77">
        <v>1730</v>
      </c>
      <c r="AB8" s="77">
        <v>1730</v>
      </c>
      <c r="AC8" s="77">
        <v>1730</v>
      </c>
      <c r="AD8" s="77">
        <v>1730</v>
      </c>
      <c r="AE8" s="77">
        <v>1730</v>
      </c>
      <c r="AF8" s="77">
        <v>1730</v>
      </c>
      <c r="AG8" s="77">
        <v>1730</v>
      </c>
      <c r="AH8" s="77">
        <v>1730</v>
      </c>
      <c r="AI8" s="77">
        <v>1730</v>
      </c>
      <c r="AJ8" s="77">
        <v>1730</v>
      </c>
      <c r="AK8" s="77">
        <v>1730</v>
      </c>
      <c r="AL8" s="77">
        <v>1730</v>
      </c>
      <c r="AM8" s="77">
        <v>1730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28.5" x14ac:dyDescent="0.2">
      <c r="B9" s="156"/>
      <c r="C9" s="28" t="s">
        <v>131</v>
      </c>
      <c r="D9" s="28" t="s">
        <v>132</v>
      </c>
      <c r="E9" s="28" t="s">
        <v>104</v>
      </c>
      <c r="F9" s="67"/>
      <c r="G9" s="29"/>
      <c r="H9" s="30" t="s">
        <v>103</v>
      </c>
      <c r="I9" s="31"/>
      <c r="J9" s="32"/>
      <c r="K9" s="32"/>
      <c r="L9" s="32"/>
      <c r="M9" s="32"/>
      <c r="N9" s="35">
        <f>+N23</f>
        <v>0</v>
      </c>
      <c r="O9" s="35">
        <f t="shared" ref="O9:BZ9" si="0">+O23</f>
        <v>93.066702702702713</v>
      </c>
      <c r="P9" s="35">
        <f t="shared" si="0"/>
        <v>184.77578378378379</v>
      </c>
      <c r="Q9" s="35">
        <f t="shared" si="0"/>
        <v>275.12724324324324</v>
      </c>
      <c r="R9" s="35">
        <f t="shared" si="0"/>
        <v>381.4627027027027</v>
      </c>
      <c r="S9" s="35">
        <f t="shared" si="0"/>
        <v>486.18756756756756</v>
      </c>
      <c r="T9" s="35">
        <f t="shared" si="0"/>
        <v>478.89351351351343</v>
      </c>
      <c r="U9" s="35">
        <f t="shared" si="0"/>
        <v>471.59945945945941</v>
      </c>
      <c r="V9" s="35">
        <f t="shared" si="0"/>
        <v>464.30540540540528</v>
      </c>
      <c r="W9" s="35">
        <f t="shared" si="0"/>
        <v>457.01135135135132</v>
      </c>
      <c r="X9" s="35">
        <f t="shared" si="0"/>
        <v>449.71729729729719</v>
      </c>
      <c r="Y9" s="35">
        <f t="shared" si="0"/>
        <v>442.42324324324318</v>
      </c>
      <c r="Z9" s="35">
        <f t="shared" si="0"/>
        <v>435.12918918918905</v>
      </c>
      <c r="AA9" s="35">
        <f t="shared" si="0"/>
        <v>427.83513513513503</v>
      </c>
      <c r="AB9" s="35">
        <f t="shared" si="0"/>
        <v>420.54108108108096</v>
      </c>
      <c r="AC9" s="35">
        <f t="shared" si="0"/>
        <v>413.24702702702689</v>
      </c>
      <c r="AD9" s="35">
        <f t="shared" si="0"/>
        <v>405.95297297297282</v>
      </c>
      <c r="AE9" s="35">
        <f t="shared" si="0"/>
        <v>398.65891891891874</v>
      </c>
      <c r="AF9" s="35">
        <f t="shared" si="0"/>
        <v>391.36486486486467</v>
      </c>
      <c r="AG9" s="35">
        <f t="shared" si="0"/>
        <v>384.0708108108106</v>
      </c>
      <c r="AH9" s="35">
        <f t="shared" si="0"/>
        <v>376.77675675675653</v>
      </c>
      <c r="AI9" s="35">
        <f t="shared" si="0"/>
        <v>369.48270270270245</v>
      </c>
      <c r="AJ9" s="35">
        <f t="shared" si="0"/>
        <v>362.18864864864838</v>
      </c>
      <c r="AK9" s="35">
        <f t="shared" si="0"/>
        <v>354.89459459459437</v>
      </c>
      <c r="AL9" s="35">
        <f t="shared" si="0"/>
        <v>347.60054054054029</v>
      </c>
      <c r="AM9" s="35">
        <f t="shared" si="0"/>
        <v>340.30648648648628</v>
      </c>
      <c r="AN9" s="35">
        <f t="shared" si="0"/>
        <v>333.01243243243221</v>
      </c>
      <c r="AO9" s="35">
        <f t="shared" si="0"/>
        <v>325.71837837837813</v>
      </c>
      <c r="AP9" s="35">
        <f t="shared" si="0"/>
        <v>318.42432432432412</v>
      </c>
      <c r="AQ9" s="35">
        <f t="shared" si="0"/>
        <v>311.13027027027005</v>
      </c>
      <c r="AR9" s="35">
        <f t="shared" si="0"/>
        <v>303.83621621621603</v>
      </c>
      <c r="AS9" s="35">
        <f t="shared" si="0"/>
        <v>296.54216216216196</v>
      </c>
      <c r="AT9" s="35">
        <f t="shared" si="0"/>
        <v>289.24810810810789</v>
      </c>
      <c r="AU9" s="35">
        <f t="shared" si="0"/>
        <v>281.95405405405381</v>
      </c>
      <c r="AV9" s="35">
        <f t="shared" si="0"/>
        <v>274.6599999999998</v>
      </c>
      <c r="AW9" s="35">
        <f t="shared" si="0"/>
        <v>267.36594594594573</v>
      </c>
      <c r="AX9" s="35">
        <f t="shared" si="0"/>
        <v>260.07189189189165</v>
      </c>
      <c r="AY9" s="35">
        <f t="shared" si="0"/>
        <v>252.77783783783764</v>
      </c>
      <c r="AZ9" s="35">
        <f t="shared" si="0"/>
        <v>245.48378378378357</v>
      </c>
      <c r="BA9" s="35">
        <f t="shared" si="0"/>
        <v>238.18972972972952</v>
      </c>
      <c r="BB9" s="35">
        <f t="shared" si="0"/>
        <v>24.703783783777116</v>
      </c>
      <c r="BC9" s="35">
        <f t="shared" si="0"/>
        <v>0</v>
      </c>
      <c r="BD9" s="35">
        <f t="shared" si="0"/>
        <v>0</v>
      </c>
      <c r="BE9" s="35">
        <f t="shared" si="0"/>
        <v>0</v>
      </c>
      <c r="BF9" s="35">
        <f t="shared" si="0"/>
        <v>0</v>
      </c>
      <c r="BG9" s="35">
        <f t="shared" si="0"/>
        <v>0</v>
      </c>
      <c r="BH9" s="35">
        <f t="shared" si="0"/>
        <v>0</v>
      </c>
      <c r="BI9" s="35">
        <f t="shared" si="0"/>
        <v>0</v>
      </c>
      <c r="BJ9" s="35">
        <f t="shared" si="0"/>
        <v>0</v>
      </c>
      <c r="BK9" s="35">
        <f t="shared" si="0"/>
        <v>0</v>
      </c>
      <c r="BL9" s="35">
        <f t="shared" si="0"/>
        <v>0</v>
      </c>
      <c r="BM9" s="35">
        <f t="shared" si="0"/>
        <v>0</v>
      </c>
      <c r="BN9" s="35">
        <f t="shared" si="0"/>
        <v>0</v>
      </c>
      <c r="BO9" s="35">
        <f t="shared" si="0"/>
        <v>0</v>
      </c>
      <c r="BP9" s="35">
        <f t="shared" si="0"/>
        <v>0</v>
      </c>
      <c r="BQ9" s="35">
        <f t="shared" si="0"/>
        <v>0</v>
      </c>
      <c r="BR9" s="35">
        <f t="shared" si="0"/>
        <v>0</v>
      </c>
      <c r="BS9" s="35">
        <f t="shared" si="0"/>
        <v>0</v>
      </c>
      <c r="BT9" s="35">
        <f t="shared" si="0"/>
        <v>0</v>
      </c>
      <c r="BU9" s="35">
        <f t="shared" si="0"/>
        <v>0</v>
      </c>
      <c r="BV9" s="35">
        <f t="shared" si="0"/>
        <v>0</v>
      </c>
      <c r="BW9" s="35">
        <f t="shared" si="0"/>
        <v>0</v>
      </c>
      <c r="BX9" s="35">
        <f t="shared" si="0"/>
        <v>0</v>
      </c>
      <c r="BY9" s="35">
        <f t="shared" si="0"/>
        <v>0</v>
      </c>
      <c r="BZ9" s="35">
        <f t="shared" si="0"/>
        <v>0</v>
      </c>
      <c r="CA9" s="35">
        <f t="shared" ref="CA9:CP9" si="1">+CA23</f>
        <v>0</v>
      </c>
      <c r="CB9" s="35">
        <f t="shared" si="1"/>
        <v>0</v>
      </c>
      <c r="CC9" s="35">
        <f t="shared" si="1"/>
        <v>0</v>
      </c>
      <c r="CD9" s="35">
        <f t="shared" si="1"/>
        <v>0</v>
      </c>
      <c r="CE9" s="35">
        <f t="shared" si="1"/>
        <v>0</v>
      </c>
      <c r="CF9" s="35">
        <f t="shared" si="1"/>
        <v>0</v>
      </c>
      <c r="CG9" s="35">
        <f t="shared" si="1"/>
        <v>0</v>
      </c>
      <c r="CH9" s="35">
        <f t="shared" si="1"/>
        <v>0</v>
      </c>
      <c r="CI9" s="35">
        <f t="shared" si="1"/>
        <v>0</v>
      </c>
      <c r="CJ9" s="35">
        <f t="shared" si="1"/>
        <v>0</v>
      </c>
      <c r="CK9" s="35">
        <f t="shared" si="1"/>
        <v>0</v>
      </c>
      <c r="CL9" s="35">
        <f t="shared" si="1"/>
        <v>0</v>
      </c>
      <c r="CM9" s="35">
        <f t="shared" si="1"/>
        <v>0</v>
      </c>
      <c r="CN9" s="35">
        <f t="shared" si="1"/>
        <v>0</v>
      </c>
      <c r="CO9" s="35">
        <f t="shared" si="1"/>
        <v>0</v>
      </c>
      <c r="CP9" s="35">
        <f t="shared" si="1"/>
        <v>0</v>
      </c>
    </row>
    <row r="10" spans="1:94" ht="28.5" x14ac:dyDescent="0.25">
      <c r="B10" s="156"/>
      <c r="C10" s="28" t="s">
        <v>131</v>
      </c>
      <c r="D10" s="28" t="s">
        <v>132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>N10</f>
        <v>3.5000000000000003E-2</v>
      </c>
      <c r="P10" s="38">
        <f>O10</f>
        <v>3.5000000000000003E-2</v>
      </c>
      <c r="Q10" s="38">
        <f t="shared" ref="Q10:AR10" si="2">P10</f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 t="shared" ref="AU10:AY10" si="3">+AT10</f>
        <v>0.03</v>
      </c>
      <c r="AV10" s="38">
        <f t="shared" si="3"/>
        <v>0.03</v>
      </c>
      <c r="AW10" s="38">
        <f t="shared" si="3"/>
        <v>0.03</v>
      </c>
      <c r="AX10" s="38">
        <f t="shared" si="3"/>
        <v>0.03</v>
      </c>
      <c r="AY10" s="38">
        <f t="shared" si="3"/>
        <v>0.03</v>
      </c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28.5" x14ac:dyDescent="0.2">
      <c r="B11" s="156"/>
      <c r="C11" s="28" t="s">
        <v>131</v>
      </c>
      <c r="D11" s="28" t="s">
        <v>132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>1/(1+O10)*N11</f>
        <v>0.93351070036640305</v>
      </c>
      <c r="P11" s="39">
        <f t="shared" ref="P11:AY11" si="4">1/(1+P10)*O11</f>
        <v>0.90194270566802237</v>
      </c>
      <c r="Q11" s="39">
        <f t="shared" si="4"/>
        <v>0.87144222769857238</v>
      </c>
      <c r="R11" s="39">
        <f t="shared" si="4"/>
        <v>0.84197316685852408</v>
      </c>
      <c r="S11" s="39">
        <f t="shared" si="4"/>
        <v>0.81350064430775282</v>
      </c>
      <c r="T11" s="39">
        <f t="shared" si="4"/>
        <v>0.78599096068381924</v>
      </c>
      <c r="U11" s="39">
        <f t="shared" si="4"/>
        <v>0.75941155621625056</v>
      </c>
      <c r="V11" s="39">
        <f t="shared" si="4"/>
        <v>0.73373097218961414</v>
      </c>
      <c r="W11" s="39">
        <f t="shared" si="4"/>
        <v>0.70891881370977217</v>
      </c>
      <c r="X11" s="39">
        <f t="shared" si="4"/>
        <v>0.68494571372924851</v>
      </c>
      <c r="Y11" s="39">
        <f t="shared" si="4"/>
        <v>0.66178329828912907</v>
      </c>
      <c r="Z11" s="39">
        <f t="shared" si="4"/>
        <v>0.63940415293635666</v>
      </c>
      <c r="AA11" s="39">
        <f t="shared" si="4"/>
        <v>0.61778179027667313</v>
      </c>
      <c r="AB11" s="39">
        <f t="shared" si="4"/>
        <v>0.59689061862480497</v>
      </c>
      <c r="AC11" s="39">
        <f t="shared" si="4"/>
        <v>0.57670591171478747</v>
      </c>
      <c r="AD11" s="39">
        <f t="shared" si="4"/>
        <v>0.55720377943457733</v>
      </c>
      <c r="AE11" s="39">
        <f t="shared" si="4"/>
        <v>0.53836113955031628</v>
      </c>
      <c r="AF11" s="39">
        <f t="shared" si="4"/>
        <v>0.520155690386779</v>
      </c>
      <c r="AG11" s="39">
        <f t="shared" si="4"/>
        <v>0.50256588443167061</v>
      </c>
      <c r="AH11" s="39">
        <f t="shared" si="4"/>
        <v>0.48557090283253201</v>
      </c>
      <c r="AI11" s="39">
        <f t="shared" si="4"/>
        <v>0.46915063075606961</v>
      </c>
      <c r="AJ11" s="39">
        <f t="shared" si="4"/>
        <v>0.45328563358074364</v>
      </c>
      <c r="AK11" s="39">
        <f t="shared" si="4"/>
        <v>0.43795713389443836</v>
      </c>
      <c r="AL11" s="39">
        <f t="shared" si="4"/>
        <v>0.42314698926998878</v>
      </c>
      <c r="AM11" s="39">
        <f t="shared" si="4"/>
        <v>0.40883767079225974</v>
      </c>
      <c r="AN11" s="39">
        <f t="shared" si="4"/>
        <v>0.39501224231136212</v>
      </c>
      <c r="AO11" s="39">
        <f t="shared" si="4"/>
        <v>0.38165434039745133</v>
      </c>
      <c r="AP11" s="39">
        <f t="shared" si="4"/>
        <v>0.36874815497338298</v>
      </c>
      <c r="AQ11" s="39">
        <f t="shared" si="4"/>
        <v>0.35627841060230242</v>
      </c>
      <c r="AR11" s="39">
        <f t="shared" si="4"/>
        <v>0.34423034840802169</v>
      </c>
      <c r="AS11" s="39">
        <f t="shared" si="4"/>
        <v>0.33420422175536085</v>
      </c>
      <c r="AT11" s="39">
        <f t="shared" si="4"/>
        <v>0.32447011820908822</v>
      </c>
      <c r="AU11" s="39">
        <f t="shared" si="4"/>
        <v>0.31501953224183321</v>
      </c>
      <c r="AV11" s="39">
        <f t="shared" si="4"/>
        <v>0.30584420606003226</v>
      </c>
      <c r="AW11" s="39">
        <f t="shared" si="4"/>
        <v>0.29693612238838085</v>
      </c>
      <c r="AX11" s="39">
        <f t="shared" si="4"/>
        <v>0.28828749746444743</v>
      </c>
      <c r="AY11" s="39">
        <f t="shared" si="4"/>
        <v>0.27989077423732761</v>
      </c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28.5" x14ac:dyDescent="0.2">
      <c r="B12" s="156"/>
      <c r="C12" s="28" t="s">
        <v>131</v>
      </c>
      <c r="D12" s="28" t="s">
        <v>132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68"/>
      <c r="O12" s="78">
        <f>240/5</f>
        <v>48</v>
      </c>
      <c r="P12" s="78">
        <f>240/5</f>
        <v>48</v>
      </c>
      <c r="Q12" s="78">
        <f>240/5</f>
        <v>48</v>
      </c>
      <c r="R12" s="78">
        <f>240/5</f>
        <v>48</v>
      </c>
      <c r="S12" s="78">
        <f>240/5</f>
        <v>48</v>
      </c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28.5" x14ac:dyDescent="0.2">
      <c r="B13" s="156"/>
      <c r="C13" s="28" t="s">
        <v>131</v>
      </c>
      <c r="D13" s="28" t="s">
        <v>132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68"/>
      <c r="O13" s="68"/>
      <c r="P13" s="68"/>
      <c r="Q13" s="68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28" t="s">
        <v>131</v>
      </c>
      <c r="D14" s="28" t="s">
        <v>132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BY14" si="5">IF((N8+N9)*N11&lt;&gt;0,(N8+N9)*N11,"")</f>
        <v/>
      </c>
      <c r="O14" s="47">
        <f t="shared" si="5"/>
        <v>86.87876282079182</v>
      </c>
      <c r="P14" s="47">
        <f t="shared" si="5"/>
        <v>166.65717036787544</v>
      </c>
      <c r="Q14" s="47">
        <f t="shared" si="5"/>
        <v>239.75749775245887</v>
      </c>
      <c r="R14" s="47">
        <f t="shared" si="5"/>
        <v>321.18135983300624</v>
      </c>
      <c r="S14" s="47">
        <f t="shared" si="5"/>
        <v>395.51389947063529</v>
      </c>
      <c r="T14" s="47">
        <f t="shared" si="5"/>
        <v>1736.1703347347432</v>
      </c>
      <c r="U14" s="47">
        <f t="shared" si="5"/>
        <v>1671.9200716729642</v>
      </c>
      <c r="V14" s="47">
        <f t="shared" si="5"/>
        <v>1610.0298383890336</v>
      </c>
      <c r="W14" s="47">
        <f t="shared" si="5"/>
        <v>1550.4134927698058</v>
      </c>
      <c r="X14" s="47">
        <f t="shared" si="5"/>
        <v>1492.9880199252857</v>
      </c>
      <c r="Y14" s="47">
        <f t="shared" si="5"/>
        <v>1437.6734191934804</v>
      </c>
      <c r="Z14" s="47">
        <f t="shared" si="5"/>
        <v>1384.3925952112943</v>
      </c>
      <c r="AA14" s="47">
        <f t="shared" si="5"/>
        <v>1333.0712529056905</v>
      </c>
      <c r="AB14" s="47">
        <f t="shared" si="5"/>
        <v>1283.6377962645431</v>
      </c>
      <c r="AC14" s="47">
        <f t="shared" si="5"/>
        <v>1236.0232307516292</v>
      </c>
      <c r="AD14" s="47">
        <f t="shared" si="5"/>
        <v>1190.1610692350621</v>
      </c>
      <c r="AE14" s="47">
        <f t="shared" si="5"/>
        <v>1145.9872413031335</v>
      </c>
      <c r="AF14" s="47">
        <f t="shared" si="5"/>
        <v>1103.4400058460399</v>
      </c>
      <c r="AG14" s="47">
        <f t="shared" si="5"/>
        <v>1062.459866786314</v>
      </c>
      <c r="AH14" s="47">
        <f t="shared" si="5"/>
        <v>1022.989491844972</v>
      </c>
      <c r="AI14" s="47">
        <f t="shared" si="5"/>
        <v>984.97363423443051</v>
      </c>
      <c r="AJ14" s="47">
        <f t="shared" si="5"/>
        <v>948.35905717314233</v>
      </c>
      <c r="AK14" s="47">
        <f t="shared" si="5"/>
        <v>913.09446112065552</v>
      </c>
      <c r="AL14" s="47">
        <f t="shared" si="5"/>
        <v>879.13041363543095</v>
      </c>
      <c r="AM14" s="47">
        <f t="shared" si="5"/>
        <v>846.41928176124202</v>
      </c>
      <c r="AN14" s="47">
        <f t="shared" si="5"/>
        <v>131.54398765269602</v>
      </c>
      <c r="AO14" s="47">
        <f t="shared" si="5"/>
        <v>124.31183285532738</v>
      </c>
      <c r="AP14" s="47">
        <f t="shared" si="5"/>
        <v>117.41838209324064</v>
      </c>
      <c r="AQ14" s="47">
        <f t="shared" si="5"/>
        <v>110.84899818215659</v>
      </c>
      <c r="AR14" s="47">
        <f t="shared" si="5"/>
        <v>104.58964656708305</v>
      </c>
      <c r="AS14" s="47">
        <f t="shared" si="5"/>
        <v>99.105642523057355</v>
      </c>
      <c r="AT14" s="47">
        <f t="shared" si="5"/>
        <v>93.852367829592893</v>
      </c>
      <c r="AU14" s="47">
        <f t="shared" si="5"/>
        <v>88.821034221796594</v>
      </c>
      <c r="AV14" s="47">
        <f t="shared" si="5"/>
        <v>84.003169636448405</v>
      </c>
      <c r="AW14" s="47">
        <f t="shared" si="5"/>
        <v>79.390607247890557</v>
      </c>
      <c r="AX14" s="47">
        <f t="shared" si="5"/>
        <v>74.975474874357758</v>
      </c>
      <c r="AY14" s="47">
        <f t="shared" si="5"/>
        <v>70.750184742470026</v>
      </c>
      <c r="AZ14" s="47" t="str">
        <f t="shared" si="5"/>
        <v/>
      </c>
      <c r="BA14" s="47" t="str">
        <f t="shared" si="5"/>
        <v/>
      </c>
      <c r="BB14" s="47" t="str">
        <f t="shared" si="5"/>
        <v/>
      </c>
      <c r="BC14" s="47" t="str">
        <f t="shared" si="5"/>
        <v/>
      </c>
      <c r="BD14" s="47" t="str">
        <f t="shared" si="5"/>
        <v/>
      </c>
      <c r="BE14" s="47" t="str">
        <f t="shared" si="5"/>
        <v/>
      </c>
      <c r="BF14" s="47" t="str">
        <f t="shared" si="5"/>
        <v/>
      </c>
      <c r="BG14" s="47" t="str">
        <f t="shared" si="5"/>
        <v/>
      </c>
      <c r="BH14" s="47" t="str">
        <f t="shared" si="5"/>
        <v/>
      </c>
      <c r="BI14" s="47" t="str">
        <f t="shared" si="5"/>
        <v/>
      </c>
      <c r="BJ14" s="47" t="str">
        <f t="shared" si="5"/>
        <v/>
      </c>
      <c r="BK14" s="47" t="str">
        <f t="shared" si="5"/>
        <v/>
      </c>
      <c r="BL14" s="47" t="str">
        <f t="shared" si="5"/>
        <v/>
      </c>
      <c r="BM14" s="47" t="str">
        <f t="shared" si="5"/>
        <v/>
      </c>
      <c r="BN14" s="47" t="str">
        <f t="shared" si="5"/>
        <v/>
      </c>
      <c r="BO14" s="47" t="str">
        <f t="shared" si="5"/>
        <v/>
      </c>
      <c r="BP14" s="47" t="str">
        <f t="shared" si="5"/>
        <v/>
      </c>
      <c r="BQ14" s="47" t="str">
        <f t="shared" si="5"/>
        <v/>
      </c>
      <c r="BR14" s="47" t="str">
        <f t="shared" si="5"/>
        <v/>
      </c>
      <c r="BS14" s="47" t="str">
        <f t="shared" si="5"/>
        <v/>
      </c>
      <c r="BT14" s="47" t="str">
        <f t="shared" si="5"/>
        <v/>
      </c>
      <c r="BU14" s="47" t="str">
        <f t="shared" si="5"/>
        <v/>
      </c>
      <c r="BV14" s="47" t="str">
        <f t="shared" si="5"/>
        <v/>
      </c>
      <c r="BW14" s="47" t="str">
        <f t="shared" si="5"/>
        <v/>
      </c>
      <c r="BX14" s="47" t="str">
        <f t="shared" si="5"/>
        <v/>
      </c>
      <c r="BY14" s="47" t="str">
        <f t="shared" si="5"/>
        <v/>
      </c>
      <c r="BZ14" s="47" t="str">
        <f t="shared" ref="BZ14:CP14" si="6">IF((BZ8+BZ9)*BZ11&lt;&gt;0,(BZ8+BZ9)*BZ11,"")</f>
        <v/>
      </c>
      <c r="CA14" s="47" t="str">
        <f t="shared" si="6"/>
        <v/>
      </c>
      <c r="CB14" s="47" t="str">
        <f t="shared" si="6"/>
        <v/>
      </c>
      <c r="CC14" s="47" t="str">
        <f t="shared" si="6"/>
        <v/>
      </c>
      <c r="CD14" s="47" t="str">
        <f t="shared" si="6"/>
        <v/>
      </c>
      <c r="CE14" s="47" t="str">
        <f t="shared" si="6"/>
        <v/>
      </c>
      <c r="CF14" s="47" t="str">
        <f t="shared" si="6"/>
        <v/>
      </c>
      <c r="CG14" s="47" t="str">
        <f t="shared" si="6"/>
        <v/>
      </c>
      <c r="CH14" s="47" t="str">
        <f t="shared" si="6"/>
        <v/>
      </c>
      <c r="CI14" s="47" t="str">
        <f t="shared" si="6"/>
        <v/>
      </c>
      <c r="CJ14" s="47" t="str">
        <f t="shared" si="6"/>
        <v/>
      </c>
      <c r="CK14" s="47" t="str">
        <f t="shared" si="6"/>
        <v/>
      </c>
      <c r="CL14" s="47" t="str">
        <f t="shared" si="6"/>
        <v/>
      </c>
      <c r="CM14" s="47" t="str">
        <f t="shared" si="6"/>
        <v/>
      </c>
      <c r="CN14" s="47" t="str">
        <f t="shared" si="6"/>
        <v/>
      </c>
      <c r="CO14" s="47" t="str">
        <f t="shared" si="6"/>
        <v/>
      </c>
      <c r="CP14" s="48" t="str">
        <f t="shared" si="6"/>
        <v/>
      </c>
    </row>
    <row r="15" spans="1:94" s="42" customFormat="1" ht="29.25" thickBot="1" x14ac:dyDescent="0.25">
      <c r="B15" s="157"/>
      <c r="C15" s="28" t="s">
        <v>131</v>
      </c>
      <c r="D15" s="28" t="s">
        <v>132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27222.934593429778</v>
      </c>
      <c r="J15" s="159"/>
      <c r="K15" s="159"/>
      <c r="L15" s="159"/>
      <c r="M15" s="160"/>
    </row>
    <row r="16" spans="1:94" s="42" customFormat="1" ht="35.25" customHeight="1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2:94" ht="15" thickBot="1" x14ac:dyDescent="0.25"/>
    <row r="18" spans="2:94" ht="18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2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BZ19" si="7">+O7+N21</f>
        <v>1610</v>
      </c>
      <c r="P19" s="58">
        <f t="shared" si="7"/>
        <v>3176.4864864864867</v>
      </c>
      <c r="Q19" s="58">
        <f t="shared" si="7"/>
        <v>4699.45945945946</v>
      </c>
      <c r="R19" s="58">
        <f t="shared" si="7"/>
        <v>6478.9189189189192</v>
      </c>
      <c r="S19" s="58">
        <f t="shared" si="7"/>
        <v>8206.7567567567567</v>
      </c>
      <c r="T19" s="58">
        <f t="shared" si="7"/>
        <v>7972.9729729729725</v>
      </c>
      <c r="U19" s="58">
        <f t="shared" si="7"/>
        <v>7739.1891891891883</v>
      </c>
      <c r="V19" s="58">
        <f t="shared" si="7"/>
        <v>7505.4054054054041</v>
      </c>
      <c r="W19" s="58">
        <f t="shared" si="7"/>
        <v>7271.6216216216199</v>
      </c>
      <c r="X19" s="58">
        <f t="shared" si="7"/>
        <v>7037.8378378378357</v>
      </c>
      <c r="Y19" s="58">
        <f t="shared" si="7"/>
        <v>6804.0540540540514</v>
      </c>
      <c r="Z19" s="58">
        <f t="shared" si="7"/>
        <v>6570.2702702702672</v>
      </c>
      <c r="AA19" s="58">
        <f t="shared" si="7"/>
        <v>6336.486486486483</v>
      </c>
      <c r="AB19" s="58">
        <f t="shared" si="7"/>
        <v>6102.7027027026988</v>
      </c>
      <c r="AC19" s="58">
        <f t="shared" si="7"/>
        <v>5868.9189189189146</v>
      </c>
      <c r="AD19" s="58">
        <f t="shared" si="7"/>
        <v>5635.1351351351304</v>
      </c>
      <c r="AE19" s="58">
        <f t="shared" si="7"/>
        <v>5401.3513513513462</v>
      </c>
      <c r="AF19" s="58">
        <f t="shared" si="7"/>
        <v>5167.567567567562</v>
      </c>
      <c r="AG19" s="58">
        <f t="shared" si="7"/>
        <v>4933.7837837837778</v>
      </c>
      <c r="AH19" s="58">
        <f t="shared" si="7"/>
        <v>4699.9999999999936</v>
      </c>
      <c r="AI19" s="58">
        <f t="shared" si="7"/>
        <v>4466.2162162162094</v>
      </c>
      <c r="AJ19" s="58">
        <f t="shared" si="7"/>
        <v>4232.4324324324252</v>
      </c>
      <c r="AK19" s="58">
        <f t="shared" si="7"/>
        <v>3998.6486486486415</v>
      </c>
      <c r="AL19" s="58">
        <f t="shared" si="7"/>
        <v>3764.8648648648577</v>
      </c>
      <c r="AM19" s="58">
        <f t="shared" si="7"/>
        <v>3531.081081081074</v>
      </c>
      <c r="AN19" s="58">
        <f t="shared" si="7"/>
        <v>3297.2972972972902</v>
      </c>
      <c r="AO19" s="58">
        <f t="shared" si="7"/>
        <v>3063.5135135135065</v>
      </c>
      <c r="AP19" s="58">
        <f t="shared" si="7"/>
        <v>2829.7297297297227</v>
      </c>
      <c r="AQ19" s="58">
        <f t="shared" si="7"/>
        <v>2595.945945945939</v>
      </c>
      <c r="AR19" s="58">
        <f t="shared" si="7"/>
        <v>2362.1621621621553</v>
      </c>
      <c r="AS19" s="58">
        <f t="shared" si="7"/>
        <v>2128.3783783783715</v>
      </c>
      <c r="AT19" s="58">
        <f t="shared" si="7"/>
        <v>1894.5945945945878</v>
      </c>
      <c r="AU19" s="58">
        <f t="shared" si="7"/>
        <v>1660.810810810804</v>
      </c>
      <c r="AV19" s="58">
        <f t="shared" si="7"/>
        <v>1427.0270270270203</v>
      </c>
      <c r="AW19" s="58">
        <f t="shared" si="7"/>
        <v>1193.2432432432365</v>
      </c>
      <c r="AX19" s="58">
        <f t="shared" si="7"/>
        <v>959.45945945945277</v>
      </c>
      <c r="AY19" s="58">
        <f t="shared" si="7"/>
        <v>725.67567567566903</v>
      </c>
      <c r="AZ19" s="58">
        <f t="shared" si="7"/>
        <v>491.89189189188528</v>
      </c>
      <c r="BA19" s="58">
        <f t="shared" si="7"/>
        <v>258.10810810810153</v>
      </c>
      <c r="BB19" s="58">
        <f t="shared" si="7"/>
        <v>24.324324324317757</v>
      </c>
      <c r="BC19" s="58">
        <f t="shared" si="7"/>
        <v>0</v>
      </c>
      <c r="BD19" s="58">
        <f t="shared" si="7"/>
        <v>0</v>
      </c>
      <c r="BE19" s="58">
        <f t="shared" si="7"/>
        <v>0</v>
      </c>
      <c r="BF19" s="58">
        <f t="shared" si="7"/>
        <v>0</v>
      </c>
      <c r="BG19" s="58">
        <f t="shared" si="7"/>
        <v>0</v>
      </c>
      <c r="BH19" s="58">
        <f t="shared" si="7"/>
        <v>0</v>
      </c>
      <c r="BI19" s="58">
        <f t="shared" si="7"/>
        <v>0</v>
      </c>
      <c r="BJ19" s="58">
        <f t="shared" si="7"/>
        <v>0</v>
      </c>
      <c r="BK19" s="58">
        <f t="shared" si="7"/>
        <v>0</v>
      </c>
      <c r="BL19" s="58">
        <f t="shared" si="7"/>
        <v>0</v>
      </c>
      <c r="BM19" s="58">
        <f t="shared" si="7"/>
        <v>0</v>
      </c>
      <c r="BN19" s="58">
        <f t="shared" si="7"/>
        <v>0</v>
      </c>
      <c r="BO19" s="58">
        <f t="shared" si="7"/>
        <v>0</v>
      </c>
      <c r="BP19" s="58">
        <f t="shared" si="7"/>
        <v>0</v>
      </c>
      <c r="BQ19" s="58">
        <f t="shared" si="7"/>
        <v>0</v>
      </c>
      <c r="BR19" s="58">
        <f t="shared" si="7"/>
        <v>0</v>
      </c>
      <c r="BS19" s="58">
        <f t="shared" si="7"/>
        <v>0</v>
      </c>
      <c r="BT19" s="58">
        <f t="shared" si="7"/>
        <v>0</v>
      </c>
      <c r="BU19" s="58">
        <f t="shared" si="7"/>
        <v>0</v>
      </c>
      <c r="BV19" s="58">
        <f t="shared" si="7"/>
        <v>0</v>
      </c>
      <c r="BW19" s="58">
        <f t="shared" si="7"/>
        <v>0</v>
      </c>
      <c r="BX19" s="58">
        <f t="shared" si="7"/>
        <v>0</v>
      </c>
      <c r="BY19" s="58">
        <f t="shared" si="7"/>
        <v>0</v>
      </c>
      <c r="BZ19" s="58">
        <f t="shared" si="7"/>
        <v>0</v>
      </c>
      <c r="CA19" s="58">
        <f t="shared" ref="CA19:CP19" si="8">+CA7+BZ21</f>
        <v>0</v>
      </c>
      <c r="CB19" s="58">
        <f t="shared" si="8"/>
        <v>0</v>
      </c>
      <c r="CC19" s="58">
        <f t="shared" si="8"/>
        <v>0</v>
      </c>
      <c r="CD19" s="58">
        <f t="shared" si="8"/>
        <v>0</v>
      </c>
      <c r="CE19" s="58">
        <f t="shared" si="8"/>
        <v>0</v>
      </c>
      <c r="CF19" s="58">
        <f t="shared" si="8"/>
        <v>0</v>
      </c>
      <c r="CG19" s="58">
        <f t="shared" si="8"/>
        <v>0</v>
      </c>
      <c r="CH19" s="58">
        <f t="shared" si="8"/>
        <v>0</v>
      </c>
      <c r="CI19" s="58">
        <f t="shared" si="8"/>
        <v>0</v>
      </c>
      <c r="CJ19" s="58">
        <f t="shared" si="8"/>
        <v>0</v>
      </c>
      <c r="CK19" s="58">
        <f t="shared" si="8"/>
        <v>0</v>
      </c>
      <c r="CL19" s="58">
        <f t="shared" si="8"/>
        <v>0</v>
      </c>
      <c r="CM19" s="58">
        <f t="shared" si="8"/>
        <v>0</v>
      </c>
      <c r="CN19" s="58">
        <f t="shared" si="8"/>
        <v>0</v>
      </c>
      <c r="CO19" s="58">
        <f t="shared" si="8"/>
        <v>0</v>
      </c>
      <c r="CP19" s="58">
        <f t="shared" si="8"/>
        <v>0</v>
      </c>
    </row>
    <row r="20" spans="2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59">
        <f>IF(N19=0,0,+N7/$G20)</f>
        <v>0</v>
      </c>
      <c r="O20" s="59">
        <f t="shared" ref="O20:BZ20" si="9">MIN(IF(O19=0,0,+O7/$G20)+N20,O19)</f>
        <v>43.513513513513516</v>
      </c>
      <c r="P20" s="59">
        <f t="shared" si="9"/>
        <v>87.027027027027032</v>
      </c>
      <c r="Q20" s="59">
        <f t="shared" si="9"/>
        <v>130.54054054054055</v>
      </c>
      <c r="R20" s="59">
        <f t="shared" si="9"/>
        <v>182.16216216216216</v>
      </c>
      <c r="S20" s="59">
        <f t="shared" si="9"/>
        <v>233.78378378378378</v>
      </c>
      <c r="T20" s="59">
        <f t="shared" si="9"/>
        <v>233.78378378378378</v>
      </c>
      <c r="U20" s="59">
        <f t="shared" si="9"/>
        <v>233.78378378378378</v>
      </c>
      <c r="V20" s="59">
        <f t="shared" si="9"/>
        <v>233.78378378378378</v>
      </c>
      <c r="W20" s="59">
        <f t="shared" si="9"/>
        <v>233.78378378378378</v>
      </c>
      <c r="X20" s="59">
        <f t="shared" si="9"/>
        <v>233.78378378378378</v>
      </c>
      <c r="Y20" s="59">
        <f t="shared" si="9"/>
        <v>233.78378378378378</v>
      </c>
      <c r="Z20" s="59">
        <f t="shared" si="9"/>
        <v>233.78378378378378</v>
      </c>
      <c r="AA20" s="59">
        <f t="shared" si="9"/>
        <v>233.78378378378378</v>
      </c>
      <c r="AB20" s="59">
        <f t="shared" si="9"/>
        <v>233.78378378378378</v>
      </c>
      <c r="AC20" s="59">
        <f t="shared" si="9"/>
        <v>233.78378378378378</v>
      </c>
      <c r="AD20" s="59">
        <f t="shared" si="9"/>
        <v>233.78378378378378</v>
      </c>
      <c r="AE20" s="59">
        <f t="shared" si="9"/>
        <v>233.78378378378378</v>
      </c>
      <c r="AF20" s="59">
        <f t="shared" si="9"/>
        <v>233.78378378378378</v>
      </c>
      <c r="AG20" s="59">
        <f t="shared" si="9"/>
        <v>233.78378378378378</v>
      </c>
      <c r="AH20" s="59">
        <f t="shared" si="9"/>
        <v>233.78378378378378</v>
      </c>
      <c r="AI20" s="59">
        <f t="shared" si="9"/>
        <v>233.78378378378378</v>
      </c>
      <c r="AJ20" s="59">
        <f t="shared" si="9"/>
        <v>233.78378378378378</v>
      </c>
      <c r="AK20" s="59">
        <f t="shared" si="9"/>
        <v>233.78378378378378</v>
      </c>
      <c r="AL20" s="59">
        <f t="shared" si="9"/>
        <v>233.78378378378378</v>
      </c>
      <c r="AM20" s="59">
        <f t="shared" si="9"/>
        <v>233.78378378378378</v>
      </c>
      <c r="AN20" s="59">
        <f t="shared" si="9"/>
        <v>233.78378378378378</v>
      </c>
      <c r="AO20" s="59">
        <f t="shared" si="9"/>
        <v>233.78378378378378</v>
      </c>
      <c r="AP20" s="59">
        <f t="shared" si="9"/>
        <v>233.78378378378378</v>
      </c>
      <c r="AQ20" s="59">
        <f t="shared" si="9"/>
        <v>233.78378378378378</v>
      </c>
      <c r="AR20" s="59">
        <f t="shared" si="9"/>
        <v>233.78378378378378</v>
      </c>
      <c r="AS20" s="59">
        <f t="shared" si="9"/>
        <v>233.78378378378378</v>
      </c>
      <c r="AT20" s="59">
        <f t="shared" si="9"/>
        <v>233.78378378378378</v>
      </c>
      <c r="AU20" s="59">
        <f t="shared" si="9"/>
        <v>233.78378378378378</v>
      </c>
      <c r="AV20" s="59">
        <f t="shared" si="9"/>
        <v>233.78378378378378</v>
      </c>
      <c r="AW20" s="59">
        <f t="shared" si="9"/>
        <v>233.78378378378378</v>
      </c>
      <c r="AX20" s="59">
        <f t="shared" si="9"/>
        <v>233.78378378378378</v>
      </c>
      <c r="AY20" s="59">
        <f t="shared" si="9"/>
        <v>233.78378378378378</v>
      </c>
      <c r="AZ20" s="59">
        <f t="shared" si="9"/>
        <v>233.78378378378378</v>
      </c>
      <c r="BA20" s="59">
        <f t="shared" si="9"/>
        <v>233.78378378378378</v>
      </c>
      <c r="BB20" s="59">
        <f t="shared" si="9"/>
        <v>24.324324324317757</v>
      </c>
      <c r="BC20" s="59">
        <f t="shared" si="9"/>
        <v>0</v>
      </c>
      <c r="BD20" s="59">
        <f t="shared" si="9"/>
        <v>0</v>
      </c>
      <c r="BE20" s="59">
        <f t="shared" si="9"/>
        <v>0</v>
      </c>
      <c r="BF20" s="59">
        <f t="shared" si="9"/>
        <v>0</v>
      </c>
      <c r="BG20" s="59">
        <f t="shared" si="9"/>
        <v>0</v>
      </c>
      <c r="BH20" s="59">
        <f t="shared" si="9"/>
        <v>0</v>
      </c>
      <c r="BI20" s="59">
        <f t="shared" si="9"/>
        <v>0</v>
      </c>
      <c r="BJ20" s="59">
        <f t="shared" si="9"/>
        <v>0</v>
      </c>
      <c r="BK20" s="59">
        <f t="shared" si="9"/>
        <v>0</v>
      </c>
      <c r="BL20" s="59">
        <f t="shared" si="9"/>
        <v>0</v>
      </c>
      <c r="BM20" s="59">
        <f t="shared" si="9"/>
        <v>0</v>
      </c>
      <c r="BN20" s="59">
        <f t="shared" si="9"/>
        <v>0</v>
      </c>
      <c r="BO20" s="59">
        <f t="shared" si="9"/>
        <v>0</v>
      </c>
      <c r="BP20" s="59">
        <f t="shared" si="9"/>
        <v>0</v>
      </c>
      <c r="BQ20" s="59">
        <f t="shared" si="9"/>
        <v>0</v>
      </c>
      <c r="BR20" s="59">
        <f t="shared" si="9"/>
        <v>0</v>
      </c>
      <c r="BS20" s="59">
        <f t="shared" si="9"/>
        <v>0</v>
      </c>
      <c r="BT20" s="59">
        <f t="shared" si="9"/>
        <v>0</v>
      </c>
      <c r="BU20" s="59">
        <f t="shared" si="9"/>
        <v>0</v>
      </c>
      <c r="BV20" s="59">
        <f t="shared" si="9"/>
        <v>0</v>
      </c>
      <c r="BW20" s="59">
        <f t="shared" si="9"/>
        <v>0</v>
      </c>
      <c r="BX20" s="59">
        <f t="shared" si="9"/>
        <v>0</v>
      </c>
      <c r="BY20" s="59">
        <f t="shared" si="9"/>
        <v>0</v>
      </c>
      <c r="BZ20" s="59">
        <f t="shared" si="9"/>
        <v>0</v>
      </c>
      <c r="CA20" s="59">
        <f t="shared" ref="CA20:CP20" si="10">MIN(IF(CA19=0,0,+CA7/$G20)+BZ20,CA19)</f>
        <v>0</v>
      </c>
      <c r="CB20" s="59">
        <f t="shared" si="10"/>
        <v>0</v>
      </c>
      <c r="CC20" s="59">
        <f t="shared" si="10"/>
        <v>0</v>
      </c>
      <c r="CD20" s="59">
        <f t="shared" si="10"/>
        <v>0</v>
      </c>
      <c r="CE20" s="59">
        <f t="shared" si="10"/>
        <v>0</v>
      </c>
      <c r="CF20" s="59">
        <f t="shared" si="10"/>
        <v>0</v>
      </c>
      <c r="CG20" s="59">
        <f t="shared" si="10"/>
        <v>0</v>
      </c>
      <c r="CH20" s="59">
        <f t="shared" si="10"/>
        <v>0</v>
      </c>
      <c r="CI20" s="59">
        <f t="shared" si="10"/>
        <v>0</v>
      </c>
      <c r="CJ20" s="59">
        <f t="shared" si="10"/>
        <v>0</v>
      </c>
      <c r="CK20" s="59">
        <f t="shared" si="10"/>
        <v>0</v>
      </c>
      <c r="CL20" s="59">
        <f t="shared" si="10"/>
        <v>0</v>
      </c>
      <c r="CM20" s="59">
        <f t="shared" si="10"/>
        <v>0</v>
      </c>
      <c r="CN20" s="59">
        <f t="shared" si="10"/>
        <v>0</v>
      </c>
      <c r="CO20" s="59">
        <f t="shared" si="10"/>
        <v>0</v>
      </c>
      <c r="CP20" s="59">
        <f t="shared" si="10"/>
        <v>0</v>
      </c>
    </row>
    <row r="21" spans="2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59">
        <f>+N19-N20</f>
        <v>0</v>
      </c>
      <c r="O21" s="59">
        <f>+O19-O20</f>
        <v>1566.4864864864865</v>
      </c>
      <c r="P21" s="59">
        <f t="shared" ref="P21:CA21" si="11">+P19-P20</f>
        <v>3089.4594594594596</v>
      </c>
      <c r="Q21" s="59">
        <f t="shared" si="11"/>
        <v>4568.9189189189192</v>
      </c>
      <c r="R21" s="59">
        <f t="shared" si="11"/>
        <v>6296.7567567567567</v>
      </c>
      <c r="S21" s="59">
        <f t="shared" si="11"/>
        <v>7972.9729729729725</v>
      </c>
      <c r="T21" s="59">
        <f t="shared" si="11"/>
        <v>7739.1891891891883</v>
      </c>
      <c r="U21" s="59">
        <f t="shared" si="11"/>
        <v>7505.4054054054041</v>
      </c>
      <c r="V21" s="59">
        <f t="shared" si="11"/>
        <v>7271.6216216216199</v>
      </c>
      <c r="W21" s="59">
        <f t="shared" si="11"/>
        <v>7037.8378378378357</v>
      </c>
      <c r="X21" s="59">
        <f t="shared" si="11"/>
        <v>6804.0540540540514</v>
      </c>
      <c r="Y21" s="59">
        <f t="shared" si="11"/>
        <v>6570.2702702702672</v>
      </c>
      <c r="Z21" s="59">
        <f t="shared" si="11"/>
        <v>6336.486486486483</v>
      </c>
      <c r="AA21" s="59">
        <f t="shared" si="11"/>
        <v>6102.7027027026988</v>
      </c>
      <c r="AB21" s="59">
        <f t="shared" si="11"/>
        <v>5868.9189189189146</v>
      </c>
      <c r="AC21" s="59">
        <f t="shared" si="11"/>
        <v>5635.1351351351304</v>
      </c>
      <c r="AD21" s="59">
        <f t="shared" si="11"/>
        <v>5401.3513513513462</v>
      </c>
      <c r="AE21" s="59">
        <f t="shared" si="11"/>
        <v>5167.567567567562</v>
      </c>
      <c r="AF21" s="59">
        <f t="shared" si="11"/>
        <v>4933.7837837837778</v>
      </c>
      <c r="AG21" s="59">
        <f t="shared" si="11"/>
        <v>4699.9999999999936</v>
      </c>
      <c r="AH21" s="59">
        <f t="shared" si="11"/>
        <v>4466.2162162162094</v>
      </c>
      <c r="AI21" s="59">
        <f t="shared" si="11"/>
        <v>4232.4324324324252</v>
      </c>
      <c r="AJ21" s="59">
        <f t="shared" si="11"/>
        <v>3998.6486486486415</v>
      </c>
      <c r="AK21" s="59">
        <f t="shared" si="11"/>
        <v>3764.8648648648577</v>
      </c>
      <c r="AL21" s="59">
        <f t="shared" si="11"/>
        <v>3531.081081081074</v>
      </c>
      <c r="AM21" s="59">
        <f t="shared" si="11"/>
        <v>3297.2972972972902</v>
      </c>
      <c r="AN21" s="59">
        <f t="shared" si="11"/>
        <v>3063.5135135135065</v>
      </c>
      <c r="AO21" s="59">
        <f t="shared" si="11"/>
        <v>2829.7297297297227</v>
      </c>
      <c r="AP21" s="59">
        <f t="shared" si="11"/>
        <v>2595.945945945939</v>
      </c>
      <c r="AQ21" s="59">
        <f t="shared" si="11"/>
        <v>2362.1621621621553</v>
      </c>
      <c r="AR21" s="59">
        <f t="shared" si="11"/>
        <v>2128.3783783783715</v>
      </c>
      <c r="AS21" s="59">
        <f t="shared" si="11"/>
        <v>1894.5945945945878</v>
      </c>
      <c r="AT21" s="59">
        <f t="shared" si="11"/>
        <v>1660.810810810804</v>
      </c>
      <c r="AU21" s="59">
        <f t="shared" si="11"/>
        <v>1427.0270270270203</v>
      </c>
      <c r="AV21" s="59">
        <f t="shared" si="11"/>
        <v>1193.2432432432365</v>
      </c>
      <c r="AW21" s="59">
        <f t="shared" si="11"/>
        <v>959.45945945945277</v>
      </c>
      <c r="AX21" s="59">
        <f t="shared" si="11"/>
        <v>725.67567567566903</v>
      </c>
      <c r="AY21" s="59">
        <f t="shared" si="11"/>
        <v>491.89189189188528</v>
      </c>
      <c r="AZ21" s="59">
        <f t="shared" si="11"/>
        <v>258.10810810810153</v>
      </c>
      <c r="BA21" s="59">
        <f t="shared" si="11"/>
        <v>24.324324324317757</v>
      </c>
      <c r="BB21" s="59">
        <f t="shared" si="11"/>
        <v>0</v>
      </c>
      <c r="BC21" s="59">
        <f t="shared" si="11"/>
        <v>0</v>
      </c>
      <c r="BD21" s="59">
        <f t="shared" si="11"/>
        <v>0</v>
      </c>
      <c r="BE21" s="59">
        <f t="shared" si="11"/>
        <v>0</v>
      </c>
      <c r="BF21" s="59">
        <f t="shared" si="11"/>
        <v>0</v>
      </c>
      <c r="BG21" s="59">
        <f t="shared" si="11"/>
        <v>0</v>
      </c>
      <c r="BH21" s="59">
        <f t="shared" si="11"/>
        <v>0</v>
      </c>
      <c r="BI21" s="59">
        <f t="shared" si="11"/>
        <v>0</v>
      </c>
      <c r="BJ21" s="59">
        <f t="shared" si="11"/>
        <v>0</v>
      </c>
      <c r="BK21" s="59">
        <f t="shared" si="11"/>
        <v>0</v>
      </c>
      <c r="BL21" s="59">
        <f t="shared" si="11"/>
        <v>0</v>
      </c>
      <c r="BM21" s="59">
        <f t="shared" si="11"/>
        <v>0</v>
      </c>
      <c r="BN21" s="59">
        <f t="shared" si="11"/>
        <v>0</v>
      </c>
      <c r="BO21" s="59">
        <f t="shared" si="11"/>
        <v>0</v>
      </c>
      <c r="BP21" s="59">
        <f t="shared" si="11"/>
        <v>0</v>
      </c>
      <c r="BQ21" s="59">
        <f t="shared" si="11"/>
        <v>0</v>
      </c>
      <c r="BR21" s="59">
        <f t="shared" si="11"/>
        <v>0</v>
      </c>
      <c r="BS21" s="59">
        <f t="shared" si="11"/>
        <v>0</v>
      </c>
      <c r="BT21" s="59">
        <f t="shared" si="11"/>
        <v>0</v>
      </c>
      <c r="BU21" s="59">
        <f t="shared" si="11"/>
        <v>0</v>
      </c>
      <c r="BV21" s="59">
        <f t="shared" si="11"/>
        <v>0</v>
      </c>
      <c r="BW21" s="59">
        <f t="shared" si="11"/>
        <v>0</v>
      </c>
      <c r="BX21" s="59">
        <f t="shared" si="11"/>
        <v>0</v>
      </c>
      <c r="BY21" s="59">
        <f t="shared" si="11"/>
        <v>0</v>
      </c>
      <c r="BZ21" s="59">
        <f t="shared" si="11"/>
        <v>0</v>
      </c>
      <c r="CA21" s="59">
        <f t="shared" si="11"/>
        <v>0</v>
      </c>
      <c r="CB21" s="59">
        <f t="shared" ref="CB21:CP21" si="12">+CB19-CB20</f>
        <v>0</v>
      </c>
      <c r="CC21" s="59">
        <f t="shared" si="12"/>
        <v>0</v>
      </c>
      <c r="CD21" s="59">
        <f t="shared" si="12"/>
        <v>0</v>
      </c>
      <c r="CE21" s="59">
        <f t="shared" si="12"/>
        <v>0</v>
      </c>
      <c r="CF21" s="59">
        <f t="shared" si="12"/>
        <v>0</v>
      </c>
      <c r="CG21" s="59">
        <f t="shared" si="12"/>
        <v>0</v>
      </c>
      <c r="CH21" s="59">
        <f t="shared" si="12"/>
        <v>0</v>
      </c>
      <c r="CI21" s="59">
        <f t="shared" si="12"/>
        <v>0</v>
      </c>
      <c r="CJ21" s="59">
        <f t="shared" si="12"/>
        <v>0</v>
      </c>
      <c r="CK21" s="59">
        <f t="shared" si="12"/>
        <v>0</v>
      </c>
      <c r="CL21" s="59">
        <f t="shared" si="12"/>
        <v>0</v>
      </c>
      <c r="CM21" s="59">
        <f t="shared" si="12"/>
        <v>0</v>
      </c>
      <c r="CN21" s="59">
        <f t="shared" si="12"/>
        <v>0</v>
      </c>
      <c r="CO21" s="59">
        <f t="shared" si="12"/>
        <v>0</v>
      </c>
      <c r="CP21" s="59">
        <f t="shared" si="12"/>
        <v>0</v>
      </c>
    </row>
    <row r="22" spans="2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59">
        <f>AVERAGE(N19,N21)</f>
        <v>0</v>
      </c>
      <c r="O22" s="59">
        <f>AVERAGE(O19,O21)</f>
        <v>1588.2432432432433</v>
      </c>
      <c r="P22" s="59">
        <f t="shared" ref="P22:CA22" si="13">AVERAGE(P19,P21)</f>
        <v>3132.9729729729734</v>
      </c>
      <c r="Q22" s="59">
        <f t="shared" si="13"/>
        <v>4634.1891891891901</v>
      </c>
      <c r="R22" s="59">
        <f t="shared" si="13"/>
        <v>6387.8378378378384</v>
      </c>
      <c r="S22" s="59">
        <f t="shared" si="13"/>
        <v>8089.864864864865</v>
      </c>
      <c r="T22" s="59">
        <f t="shared" si="13"/>
        <v>7856.0810810810799</v>
      </c>
      <c r="U22" s="59">
        <f t="shared" si="13"/>
        <v>7622.2972972972966</v>
      </c>
      <c r="V22" s="59">
        <f t="shared" si="13"/>
        <v>7388.5135135135115</v>
      </c>
      <c r="W22" s="59">
        <f t="shared" si="13"/>
        <v>7154.7297297297282</v>
      </c>
      <c r="X22" s="59">
        <f t="shared" si="13"/>
        <v>6920.9459459459431</v>
      </c>
      <c r="Y22" s="59">
        <f t="shared" si="13"/>
        <v>6687.1621621621598</v>
      </c>
      <c r="Z22" s="59">
        <f t="shared" si="13"/>
        <v>6453.3783783783747</v>
      </c>
      <c r="AA22" s="59">
        <f t="shared" si="13"/>
        <v>6219.5945945945914</v>
      </c>
      <c r="AB22" s="59">
        <f t="shared" si="13"/>
        <v>5985.8108108108063</v>
      </c>
      <c r="AC22" s="59">
        <f t="shared" si="13"/>
        <v>5752.027027027023</v>
      </c>
      <c r="AD22" s="59">
        <f t="shared" si="13"/>
        <v>5518.2432432432379</v>
      </c>
      <c r="AE22" s="59">
        <f t="shared" si="13"/>
        <v>5284.4594594594546</v>
      </c>
      <c r="AF22" s="59">
        <f t="shared" si="13"/>
        <v>5050.6756756756695</v>
      </c>
      <c r="AG22" s="59">
        <f t="shared" si="13"/>
        <v>4816.8918918918862</v>
      </c>
      <c r="AH22" s="59">
        <f t="shared" si="13"/>
        <v>4583.1081081081011</v>
      </c>
      <c r="AI22" s="59">
        <f t="shared" si="13"/>
        <v>4349.3243243243178</v>
      </c>
      <c r="AJ22" s="59">
        <f t="shared" si="13"/>
        <v>4115.5405405405336</v>
      </c>
      <c r="AK22" s="59">
        <f t="shared" si="13"/>
        <v>3881.7567567567494</v>
      </c>
      <c r="AL22" s="59">
        <f t="shared" si="13"/>
        <v>3647.9729729729661</v>
      </c>
      <c r="AM22" s="59">
        <f t="shared" si="13"/>
        <v>3414.1891891891819</v>
      </c>
      <c r="AN22" s="59">
        <f t="shared" si="13"/>
        <v>3180.4054054053986</v>
      </c>
      <c r="AO22" s="59">
        <f t="shared" si="13"/>
        <v>2946.6216216216144</v>
      </c>
      <c r="AP22" s="59">
        <f t="shared" si="13"/>
        <v>2712.8378378378311</v>
      </c>
      <c r="AQ22" s="59">
        <f t="shared" si="13"/>
        <v>2479.0540540540469</v>
      </c>
      <c r="AR22" s="59">
        <f t="shared" si="13"/>
        <v>2245.2702702702636</v>
      </c>
      <c r="AS22" s="59">
        <f t="shared" si="13"/>
        <v>2011.4864864864796</v>
      </c>
      <c r="AT22" s="59">
        <f t="shared" si="13"/>
        <v>1777.7027027026959</v>
      </c>
      <c r="AU22" s="59">
        <f t="shared" si="13"/>
        <v>1543.9189189189121</v>
      </c>
      <c r="AV22" s="59">
        <f t="shared" si="13"/>
        <v>1310.1351351351284</v>
      </c>
      <c r="AW22" s="59">
        <f t="shared" si="13"/>
        <v>1076.3513513513446</v>
      </c>
      <c r="AX22" s="59">
        <f t="shared" si="13"/>
        <v>842.5675675675609</v>
      </c>
      <c r="AY22" s="59">
        <f t="shared" si="13"/>
        <v>608.78378378377715</v>
      </c>
      <c r="AZ22" s="59">
        <f t="shared" si="13"/>
        <v>374.99999999999341</v>
      </c>
      <c r="BA22" s="59">
        <f t="shared" si="13"/>
        <v>141.21621621620966</v>
      </c>
      <c r="BB22" s="59">
        <f t="shared" si="13"/>
        <v>12.162162162158879</v>
      </c>
      <c r="BC22" s="59">
        <f t="shared" si="13"/>
        <v>0</v>
      </c>
      <c r="BD22" s="59">
        <f t="shared" si="13"/>
        <v>0</v>
      </c>
      <c r="BE22" s="59">
        <f t="shared" si="13"/>
        <v>0</v>
      </c>
      <c r="BF22" s="59">
        <f t="shared" si="13"/>
        <v>0</v>
      </c>
      <c r="BG22" s="59">
        <f t="shared" si="13"/>
        <v>0</v>
      </c>
      <c r="BH22" s="59">
        <f t="shared" si="13"/>
        <v>0</v>
      </c>
      <c r="BI22" s="59">
        <f t="shared" si="13"/>
        <v>0</v>
      </c>
      <c r="BJ22" s="59">
        <f t="shared" si="13"/>
        <v>0</v>
      </c>
      <c r="BK22" s="59">
        <f t="shared" si="13"/>
        <v>0</v>
      </c>
      <c r="BL22" s="59">
        <f t="shared" si="13"/>
        <v>0</v>
      </c>
      <c r="BM22" s="59">
        <f t="shared" si="13"/>
        <v>0</v>
      </c>
      <c r="BN22" s="59">
        <f t="shared" si="13"/>
        <v>0</v>
      </c>
      <c r="BO22" s="59">
        <f t="shared" si="13"/>
        <v>0</v>
      </c>
      <c r="BP22" s="59">
        <f t="shared" si="13"/>
        <v>0</v>
      </c>
      <c r="BQ22" s="59">
        <f t="shared" si="13"/>
        <v>0</v>
      </c>
      <c r="BR22" s="59">
        <f t="shared" si="13"/>
        <v>0</v>
      </c>
      <c r="BS22" s="59">
        <f t="shared" si="13"/>
        <v>0</v>
      </c>
      <c r="BT22" s="59">
        <f t="shared" si="13"/>
        <v>0</v>
      </c>
      <c r="BU22" s="59">
        <f t="shared" si="13"/>
        <v>0</v>
      </c>
      <c r="BV22" s="59">
        <f t="shared" si="13"/>
        <v>0</v>
      </c>
      <c r="BW22" s="59">
        <f t="shared" si="13"/>
        <v>0</v>
      </c>
      <c r="BX22" s="59">
        <f t="shared" si="13"/>
        <v>0</v>
      </c>
      <c r="BY22" s="59">
        <f t="shared" si="13"/>
        <v>0</v>
      </c>
      <c r="BZ22" s="59">
        <f t="shared" si="13"/>
        <v>0</v>
      </c>
      <c r="CA22" s="59">
        <f t="shared" si="13"/>
        <v>0</v>
      </c>
      <c r="CB22" s="59">
        <f t="shared" ref="CB22:CP22" si="14">AVERAGE(CB19,CB21)</f>
        <v>0</v>
      </c>
      <c r="CC22" s="59">
        <f t="shared" si="14"/>
        <v>0</v>
      </c>
      <c r="CD22" s="59">
        <f t="shared" si="14"/>
        <v>0</v>
      </c>
      <c r="CE22" s="59">
        <f t="shared" si="14"/>
        <v>0</v>
      </c>
      <c r="CF22" s="59">
        <f t="shared" si="14"/>
        <v>0</v>
      </c>
      <c r="CG22" s="59">
        <f t="shared" si="14"/>
        <v>0</v>
      </c>
      <c r="CH22" s="59">
        <f t="shared" si="14"/>
        <v>0</v>
      </c>
      <c r="CI22" s="59">
        <f t="shared" si="14"/>
        <v>0</v>
      </c>
      <c r="CJ22" s="59">
        <f t="shared" si="14"/>
        <v>0</v>
      </c>
      <c r="CK22" s="59">
        <f t="shared" si="14"/>
        <v>0</v>
      </c>
      <c r="CL22" s="59">
        <f t="shared" si="14"/>
        <v>0</v>
      </c>
      <c r="CM22" s="59">
        <f t="shared" si="14"/>
        <v>0</v>
      </c>
      <c r="CN22" s="59">
        <f t="shared" si="14"/>
        <v>0</v>
      </c>
      <c r="CO22" s="59">
        <f t="shared" si="14"/>
        <v>0</v>
      </c>
      <c r="CP22" s="59">
        <f t="shared" si="14"/>
        <v>0</v>
      </c>
    </row>
    <row r="23" spans="2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65">
        <f>+N22*$G23+N20</f>
        <v>0</v>
      </c>
      <c r="O23" s="65">
        <f>+O22*$G23+O20</f>
        <v>93.066702702702713</v>
      </c>
      <c r="P23" s="65">
        <f t="shared" ref="P23:CA23" si="15">+P22*$G23+P20</f>
        <v>184.77578378378379</v>
      </c>
      <c r="Q23" s="65">
        <f t="shared" si="15"/>
        <v>275.12724324324324</v>
      </c>
      <c r="R23" s="65">
        <f t="shared" si="15"/>
        <v>381.4627027027027</v>
      </c>
      <c r="S23" s="65">
        <f t="shared" si="15"/>
        <v>486.18756756756756</v>
      </c>
      <c r="T23" s="65">
        <f t="shared" si="15"/>
        <v>478.89351351351343</v>
      </c>
      <c r="U23" s="65">
        <f t="shared" si="15"/>
        <v>471.59945945945941</v>
      </c>
      <c r="V23" s="65">
        <f t="shared" si="15"/>
        <v>464.30540540540528</v>
      </c>
      <c r="W23" s="65">
        <f t="shared" si="15"/>
        <v>457.01135135135132</v>
      </c>
      <c r="X23" s="65">
        <f t="shared" si="15"/>
        <v>449.71729729729719</v>
      </c>
      <c r="Y23" s="65">
        <f t="shared" si="15"/>
        <v>442.42324324324318</v>
      </c>
      <c r="Z23" s="65">
        <f t="shared" si="15"/>
        <v>435.12918918918905</v>
      </c>
      <c r="AA23" s="65">
        <f t="shared" si="15"/>
        <v>427.83513513513503</v>
      </c>
      <c r="AB23" s="65">
        <f t="shared" si="15"/>
        <v>420.54108108108096</v>
      </c>
      <c r="AC23" s="65">
        <f t="shared" si="15"/>
        <v>413.24702702702689</v>
      </c>
      <c r="AD23" s="65">
        <f t="shared" si="15"/>
        <v>405.95297297297282</v>
      </c>
      <c r="AE23" s="65">
        <f t="shared" si="15"/>
        <v>398.65891891891874</v>
      </c>
      <c r="AF23" s="65">
        <f t="shared" si="15"/>
        <v>391.36486486486467</v>
      </c>
      <c r="AG23" s="65">
        <f t="shared" si="15"/>
        <v>384.0708108108106</v>
      </c>
      <c r="AH23" s="65">
        <f t="shared" si="15"/>
        <v>376.77675675675653</v>
      </c>
      <c r="AI23" s="65">
        <f t="shared" si="15"/>
        <v>369.48270270270245</v>
      </c>
      <c r="AJ23" s="65">
        <f t="shared" si="15"/>
        <v>362.18864864864838</v>
      </c>
      <c r="AK23" s="65">
        <f t="shared" si="15"/>
        <v>354.89459459459437</v>
      </c>
      <c r="AL23" s="65">
        <f t="shared" si="15"/>
        <v>347.60054054054029</v>
      </c>
      <c r="AM23" s="65">
        <f t="shared" si="15"/>
        <v>340.30648648648628</v>
      </c>
      <c r="AN23" s="65">
        <f t="shared" si="15"/>
        <v>333.01243243243221</v>
      </c>
      <c r="AO23" s="65">
        <f t="shared" si="15"/>
        <v>325.71837837837813</v>
      </c>
      <c r="AP23" s="65">
        <f t="shared" si="15"/>
        <v>318.42432432432412</v>
      </c>
      <c r="AQ23" s="65">
        <f t="shared" si="15"/>
        <v>311.13027027027005</v>
      </c>
      <c r="AR23" s="65">
        <f t="shared" si="15"/>
        <v>303.83621621621603</v>
      </c>
      <c r="AS23" s="65">
        <f t="shared" si="15"/>
        <v>296.54216216216196</v>
      </c>
      <c r="AT23" s="65">
        <f t="shared" si="15"/>
        <v>289.24810810810789</v>
      </c>
      <c r="AU23" s="65">
        <f t="shared" si="15"/>
        <v>281.95405405405381</v>
      </c>
      <c r="AV23" s="65">
        <f t="shared" si="15"/>
        <v>274.6599999999998</v>
      </c>
      <c r="AW23" s="65">
        <f t="shared" si="15"/>
        <v>267.36594594594573</v>
      </c>
      <c r="AX23" s="65">
        <f t="shared" si="15"/>
        <v>260.07189189189165</v>
      </c>
      <c r="AY23" s="65">
        <f t="shared" si="15"/>
        <v>252.77783783783764</v>
      </c>
      <c r="AZ23" s="65">
        <f t="shared" si="15"/>
        <v>245.48378378378357</v>
      </c>
      <c r="BA23" s="65">
        <f t="shared" si="15"/>
        <v>238.18972972972952</v>
      </c>
      <c r="BB23" s="65">
        <f t="shared" si="15"/>
        <v>24.703783783777116</v>
      </c>
      <c r="BC23" s="65">
        <f t="shared" si="15"/>
        <v>0</v>
      </c>
      <c r="BD23" s="65">
        <f t="shared" si="15"/>
        <v>0</v>
      </c>
      <c r="BE23" s="65">
        <f t="shared" si="15"/>
        <v>0</v>
      </c>
      <c r="BF23" s="65">
        <f t="shared" si="15"/>
        <v>0</v>
      </c>
      <c r="BG23" s="65">
        <f t="shared" si="15"/>
        <v>0</v>
      </c>
      <c r="BH23" s="65">
        <f t="shared" si="15"/>
        <v>0</v>
      </c>
      <c r="BI23" s="65">
        <f t="shared" si="15"/>
        <v>0</v>
      </c>
      <c r="BJ23" s="65">
        <f t="shared" si="15"/>
        <v>0</v>
      </c>
      <c r="BK23" s="65">
        <f t="shared" si="15"/>
        <v>0</v>
      </c>
      <c r="BL23" s="65">
        <f t="shared" si="15"/>
        <v>0</v>
      </c>
      <c r="BM23" s="65">
        <f t="shared" si="15"/>
        <v>0</v>
      </c>
      <c r="BN23" s="65">
        <f t="shared" si="15"/>
        <v>0</v>
      </c>
      <c r="BO23" s="65">
        <f t="shared" si="15"/>
        <v>0</v>
      </c>
      <c r="BP23" s="65">
        <f t="shared" si="15"/>
        <v>0</v>
      </c>
      <c r="BQ23" s="65">
        <f t="shared" si="15"/>
        <v>0</v>
      </c>
      <c r="BR23" s="65">
        <f t="shared" si="15"/>
        <v>0</v>
      </c>
      <c r="BS23" s="65">
        <f t="shared" si="15"/>
        <v>0</v>
      </c>
      <c r="BT23" s="65">
        <f t="shared" si="15"/>
        <v>0</v>
      </c>
      <c r="BU23" s="65">
        <f t="shared" si="15"/>
        <v>0</v>
      </c>
      <c r="BV23" s="65">
        <f t="shared" si="15"/>
        <v>0</v>
      </c>
      <c r="BW23" s="65">
        <f t="shared" si="15"/>
        <v>0</v>
      </c>
      <c r="BX23" s="65">
        <f t="shared" si="15"/>
        <v>0</v>
      </c>
      <c r="BY23" s="65">
        <f t="shared" si="15"/>
        <v>0</v>
      </c>
      <c r="BZ23" s="65">
        <f t="shared" si="15"/>
        <v>0</v>
      </c>
      <c r="CA23" s="65">
        <f t="shared" si="15"/>
        <v>0</v>
      </c>
      <c r="CB23" s="65">
        <f t="shared" ref="CB23:CP23" si="16">+CB22*$G23+CB20</f>
        <v>0</v>
      </c>
      <c r="CC23" s="65">
        <f t="shared" si="16"/>
        <v>0</v>
      </c>
      <c r="CD23" s="65">
        <f t="shared" si="16"/>
        <v>0</v>
      </c>
      <c r="CE23" s="65">
        <f t="shared" si="16"/>
        <v>0</v>
      </c>
      <c r="CF23" s="65">
        <f t="shared" si="16"/>
        <v>0</v>
      </c>
      <c r="CG23" s="65">
        <f t="shared" si="16"/>
        <v>0</v>
      </c>
      <c r="CH23" s="65">
        <f t="shared" si="16"/>
        <v>0</v>
      </c>
      <c r="CI23" s="65">
        <f t="shared" si="16"/>
        <v>0</v>
      </c>
      <c r="CJ23" s="65">
        <f t="shared" si="16"/>
        <v>0</v>
      </c>
      <c r="CK23" s="65">
        <f t="shared" si="16"/>
        <v>0</v>
      </c>
      <c r="CL23" s="65">
        <f t="shared" si="16"/>
        <v>0</v>
      </c>
      <c r="CM23" s="65">
        <f t="shared" si="16"/>
        <v>0</v>
      </c>
      <c r="CN23" s="65">
        <f t="shared" si="16"/>
        <v>0</v>
      </c>
      <c r="CO23" s="65">
        <f t="shared" si="16"/>
        <v>0</v>
      </c>
      <c r="CP23" s="65">
        <f t="shared" si="16"/>
        <v>0</v>
      </c>
    </row>
    <row r="26" spans="2:94" ht="15" thickBot="1" x14ac:dyDescent="0.25"/>
    <row r="27" spans="2:94" ht="48.6" customHeight="1" thickBot="1" x14ac:dyDescent="0.25">
      <c r="B27" s="153" t="s">
        <v>5</v>
      </c>
      <c r="C27" s="154"/>
      <c r="D27" s="11"/>
      <c r="E27" s="11"/>
      <c r="F27" s="11"/>
      <c r="G27" s="11"/>
      <c r="H27" s="11"/>
      <c r="I27" s="11"/>
      <c r="J27" s="11"/>
      <c r="K27" s="11"/>
    </row>
    <row r="28" spans="2:94" ht="129.75" thickBot="1" x14ac:dyDescent="0.25">
      <c r="B28" s="12" t="s">
        <v>6</v>
      </c>
      <c r="C28" s="13" t="s">
        <v>7</v>
      </c>
      <c r="D28" s="14" t="s">
        <v>8</v>
      </c>
      <c r="E28" s="14" t="s">
        <v>9</v>
      </c>
      <c r="F28" s="14" t="s">
        <v>10</v>
      </c>
      <c r="G28" s="14" t="s">
        <v>11</v>
      </c>
      <c r="H28" s="15" t="s">
        <v>12</v>
      </c>
      <c r="I28" s="16" t="s">
        <v>13</v>
      </c>
      <c r="J28" s="17" t="s">
        <v>14</v>
      </c>
      <c r="K28" s="17" t="s">
        <v>15</v>
      </c>
      <c r="L28" s="17" t="s">
        <v>16</v>
      </c>
      <c r="M28" s="17" t="s">
        <v>17</v>
      </c>
      <c r="N28" s="17" t="s">
        <v>18</v>
      </c>
      <c r="O28" s="75" t="s">
        <v>19</v>
      </c>
      <c r="P28" s="17" t="s">
        <v>20</v>
      </c>
      <c r="Q28" s="17" t="s">
        <v>21</v>
      </c>
      <c r="R28" s="17" t="s">
        <v>22</v>
      </c>
      <c r="S28" s="17" t="s">
        <v>23</v>
      </c>
      <c r="T28" s="17" t="s">
        <v>24</v>
      </c>
      <c r="U28" s="17" t="s">
        <v>25</v>
      </c>
      <c r="V28" s="17" t="s">
        <v>26</v>
      </c>
      <c r="W28" s="17" t="s">
        <v>27</v>
      </c>
      <c r="X28" s="17" t="s">
        <v>28</v>
      </c>
      <c r="Y28" s="17" t="s">
        <v>29</v>
      </c>
      <c r="Z28" s="17" t="s">
        <v>30</v>
      </c>
      <c r="AA28" s="17" t="s">
        <v>31</v>
      </c>
      <c r="AB28" s="17" t="s">
        <v>32</v>
      </c>
      <c r="AC28" s="17" t="s">
        <v>33</v>
      </c>
      <c r="AD28" s="17" t="s">
        <v>34</v>
      </c>
      <c r="AE28" s="17" t="s">
        <v>35</v>
      </c>
      <c r="AF28" s="17" t="s">
        <v>36</v>
      </c>
      <c r="AG28" s="17" t="s">
        <v>37</v>
      </c>
      <c r="AH28" s="17" t="s">
        <v>38</v>
      </c>
      <c r="AI28" s="17" t="s">
        <v>39</v>
      </c>
      <c r="AJ28" s="17" t="s">
        <v>40</v>
      </c>
      <c r="AK28" s="17" t="s">
        <v>41</v>
      </c>
      <c r="AL28" s="17" t="s">
        <v>42</v>
      </c>
      <c r="AM28" s="17" t="s">
        <v>43</v>
      </c>
      <c r="AN28" s="17" t="s">
        <v>44</v>
      </c>
      <c r="AO28" s="17" t="s">
        <v>45</v>
      </c>
      <c r="AP28" s="17" t="s">
        <v>46</v>
      </c>
      <c r="AQ28" s="17" t="s">
        <v>47</v>
      </c>
      <c r="AR28" s="17" t="s">
        <v>48</v>
      </c>
      <c r="AS28" s="17" t="s">
        <v>49</v>
      </c>
      <c r="AT28" s="17" t="s">
        <v>50</v>
      </c>
      <c r="AU28" s="17" t="s">
        <v>51</v>
      </c>
      <c r="AV28" s="17" t="s">
        <v>52</v>
      </c>
      <c r="AW28" s="17" t="s">
        <v>53</v>
      </c>
      <c r="AX28" s="17" t="s">
        <v>54</v>
      </c>
      <c r="AY28" s="17" t="s">
        <v>55</v>
      </c>
      <c r="AZ28" s="17" t="s">
        <v>56</v>
      </c>
      <c r="BA28" s="17" t="s">
        <v>57</v>
      </c>
      <c r="BB28" s="17" t="s">
        <v>58</v>
      </c>
      <c r="BC28" s="17" t="s">
        <v>59</v>
      </c>
      <c r="BD28" s="17" t="s">
        <v>60</v>
      </c>
      <c r="BE28" s="17" t="s">
        <v>61</v>
      </c>
      <c r="BF28" s="17" t="s">
        <v>62</v>
      </c>
      <c r="BG28" s="17" t="s">
        <v>63</v>
      </c>
      <c r="BH28" s="17" t="s">
        <v>64</v>
      </c>
      <c r="BI28" s="17" t="s">
        <v>65</v>
      </c>
      <c r="BJ28" s="17" t="s">
        <v>66</v>
      </c>
      <c r="BK28" s="17" t="s">
        <v>67</v>
      </c>
      <c r="BL28" s="17" t="s">
        <v>68</v>
      </c>
      <c r="BM28" s="17" t="s">
        <v>69</v>
      </c>
      <c r="BN28" s="17" t="s">
        <v>70</v>
      </c>
      <c r="BO28" s="17" t="s">
        <v>71</v>
      </c>
      <c r="BP28" s="17" t="s">
        <v>72</v>
      </c>
      <c r="BQ28" s="17" t="s">
        <v>73</v>
      </c>
      <c r="BR28" s="17" t="s">
        <v>74</v>
      </c>
      <c r="BS28" s="17" t="s">
        <v>75</v>
      </c>
      <c r="BT28" s="17" t="s">
        <v>76</v>
      </c>
      <c r="BU28" s="17" t="s">
        <v>77</v>
      </c>
      <c r="BV28" s="17" t="s">
        <v>78</v>
      </c>
      <c r="BW28" s="17" t="s">
        <v>79</v>
      </c>
      <c r="BX28" s="17" t="s">
        <v>80</v>
      </c>
      <c r="BY28" s="17" t="s">
        <v>81</v>
      </c>
      <c r="BZ28" s="17" t="s">
        <v>82</v>
      </c>
      <c r="CA28" s="17" t="s">
        <v>83</v>
      </c>
      <c r="CB28" s="17" t="s">
        <v>84</v>
      </c>
      <c r="CC28" s="17" t="s">
        <v>85</v>
      </c>
      <c r="CD28" s="17" t="s">
        <v>86</v>
      </c>
      <c r="CE28" s="17" t="s">
        <v>87</v>
      </c>
      <c r="CF28" s="17" t="s">
        <v>88</v>
      </c>
      <c r="CG28" s="17" t="s">
        <v>89</v>
      </c>
      <c r="CH28" s="17" t="s">
        <v>90</v>
      </c>
      <c r="CI28" s="17" t="s">
        <v>91</v>
      </c>
      <c r="CJ28" s="17" t="s">
        <v>92</v>
      </c>
      <c r="CK28" s="17" t="s">
        <v>93</v>
      </c>
      <c r="CL28" s="17" t="s">
        <v>94</v>
      </c>
      <c r="CM28" s="17" t="s">
        <v>95</v>
      </c>
      <c r="CN28" s="17" t="s">
        <v>96</v>
      </c>
      <c r="CO28" s="17" t="s">
        <v>97</v>
      </c>
      <c r="CP28" s="18" t="s">
        <v>98</v>
      </c>
    </row>
    <row r="29" spans="2:94" ht="28.5" x14ac:dyDescent="0.2">
      <c r="B29" s="155" t="s">
        <v>99</v>
      </c>
      <c r="C29" s="28" t="s">
        <v>131</v>
      </c>
      <c r="D29" s="28" t="s">
        <v>132</v>
      </c>
      <c r="E29" s="19" t="s">
        <v>100</v>
      </c>
      <c r="F29" s="20"/>
      <c r="G29" s="21">
        <v>37</v>
      </c>
      <c r="H29" s="22" t="s">
        <v>101</v>
      </c>
      <c r="I29" s="23"/>
      <c r="J29" s="24"/>
      <c r="K29" s="24"/>
      <c r="L29" s="24"/>
      <c r="M29" s="24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76">
        <v>1610</v>
      </c>
      <c r="AE29" s="76">
        <v>1610</v>
      </c>
      <c r="AF29" s="76">
        <v>1610</v>
      </c>
      <c r="AG29" s="79">
        <v>1910</v>
      </c>
      <c r="AH29" s="79">
        <v>1910</v>
      </c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7"/>
    </row>
    <row r="30" spans="2:94" ht="28.5" x14ac:dyDescent="0.2">
      <c r="B30" s="156"/>
      <c r="C30" s="28" t="s">
        <v>131</v>
      </c>
      <c r="D30" s="28" t="s">
        <v>132</v>
      </c>
      <c r="E30" s="28" t="s">
        <v>102</v>
      </c>
      <c r="F30" s="29"/>
      <c r="G30" s="29"/>
      <c r="H30" s="30" t="s">
        <v>103</v>
      </c>
      <c r="I30" s="31"/>
      <c r="J30" s="32"/>
      <c r="K30" s="32"/>
      <c r="L30" s="32"/>
      <c r="M30" s="32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77">
        <v>1730</v>
      </c>
      <c r="AJ30" s="77">
        <v>1730</v>
      </c>
      <c r="AK30" s="77">
        <v>1730</v>
      </c>
      <c r="AL30" s="77">
        <v>1730</v>
      </c>
      <c r="AM30" s="77">
        <v>1730</v>
      </c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4"/>
    </row>
    <row r="31" spans="2:94" ht="28.5" x14ac:dyDescent="0.2">
      <c r="B31" s="156"/>
      <c r="C31" s="28" t="s">
        <v>131</v>
      </c>
      <c r="D31" s="28" t="s">
        <v>132</v>
      </c>
      <c r="E31" s="28" t="s">
        <v>104</v>
      </c>
      <c r="F31" s="67"/>
      <c r="G31" s="29"/>
      <c r="H31" s="30" t="s">
        <v>103</v>
      </c>
      <c r="I31" s="31"/>
      <c r="J31" s="32"/>
      <c r="K31" s="32"/>
      <c r="L31" s="32"/>
      <c r="M31" s="32"/>
      <c r="N31" s="35">
        <f>+N45</f>
        <v>0</v>
      </c>
      <c r="O31" s="35">
        <f t="shared" ref="O31:BZ31" si="17">+O45</f>
        <v>0</v>
      </c>
      <c r="P31" s="35">
        <f t="shared" si="17"/>
        <v>0</v>
      </c>
      <c r="Q31" s="35">
        <f t="shared" si="17"/>
        <v>0</v>
      </c>
      <c r="R31" s="35">
        <f t="shared" si="17"/>
        <v>0</v>
      </c>
      <c r="S31" s="35">
        <f t="shared" si="17"/>
        <v>0</v>
      </c>
      <c r="T31" s="35">
        <f t="shared" si="17"/>
        <v>0</v>
      </c>
      <c r="U31" s="35">
        <f t="shared" si="17"/>
        <v>0</v>
      </c>
      <c r="V31" s="35">
        <f t="shared" si="17"/>
        <v>0</v>
      </c>
      <c r="W31" s="35">
        <f t="shared" si="17"/>
        <v>0</v>
      </c>
      <c r="X31" s="35">
        <f t="shared" si="17"/>
        <v>0</v>
      </c>
      <c r="Y31" s="35">
        <f t="shared" si="17"/>
        <v>0</v>
      </c>
      <c r="Z31" s="35">
        <f t="shared" si="17"/>
        <v>0</v>
      </c>
      <c r="AA31" s="35">
        <f t="shared" si="17"/>
        <v>0</v>
      </c>
      <c r="AB31" s="35">
        <f t="shared" si="17"/>
        <v>0</v>
      </c>
      <c r="AC31" s="35">
        <f t="shared" si="17"/>
        <v>0</v>
      </c>
      <c r="AD31" s="35">
        <f t="shared" si="17"/>
        <v>93.066702702702713</v>
      </c>
      <c r="AE31" s="35">
        <f t="shared" si="17"/>
        <v>184.77578378378379</v>
      </c>
      <c r="AF31" s="35">
        <f t="shared" si="17"/>
        <v>275.12724324324324</v>
      </c>
      <c r="AG31" s="35">
        <f t="shared" si="17"/>
        <v>381.4627027027027</v>
      </c>
      <c r="AH31" s="35">
        <f t="shared" si="17"/>
        <v>486.18756756756756</v>
      </c>
      <c r="AI31" s="35">
        <f t="shared" si="17"/>
        <v>478.89351351351343</v>
      </c>
      <c r="AJ31" s="35">
        <f t="shared" si="17"/>
        <v>471.59945945945941</v>
      </c>
      <c r="AK31" s="35">
        <f t="shared" si="17"/>
        <v>464.30540540540528</v>
      </c>
      <c r="AL31" s="35">
        <f t="shared" si="17"/>
        <v>457.01135135135132</v>
      </c>
      <c r="AM31" s="35">
        <f t="shared" si="17"/>
        <v>449.71729729729719</v>
      </c>
      <c r="AN31" s="35">
        <f t="shared" si="17"/>
        <v>442.42324324324318</v>
      </c>
      <c r="AO31" s="35">
        <f t="shared" si="17"/>
        <v>435.12918918918905</v>
      </c>
      <c r="AP31" s="35">
        <f t="shared" si="17"/>
        <v>427.83513513513503</v>
      </c>
      <c r="AQ31" s="35">
        <f t="shared" si="17"/>
        <v>420.54108108108096</v>
      </c>
      <c r="AR31" s="35">
        <f t="shared" si="17"/>
        <v>413.24702702702689</v>
      </c>
      <c r="AS31" s="35">
        <f t="shared" si="17"/>
        <v>405.95297297297282</v>
      </c>
      <c r="AT31" s="35">
        <f t="shared" si="17"/>
        <v>398.65891891891874</v>
      </c>
      <c r="AU31" s="35">
        <f t="shared" si="17"/>
        <v>391.36486486486467</v>
      </c>
      <c r="AV31" s="35">
        <f t="shared" si="17"/>
        <v>384.0708108108106</v>
      </c>
      <c r="AW31" s="35">
        <f t="shared" si="17"/>
        <v>376.77675675675653</v>
      </c>
      <c r="AX31" s="35">
        <f t="shared" si="17"/>
        <v>369.48270270270245</v>
      </c>
      <c r="AY31" s="35">
        <f t="shared" si="17"/>
        <v>362.18864864864838</v>
      </c>
      <c r="AZ31" s="35">
        <f t="shared" si="17"/>
        <v>354.89459459459437</v>
      </c>
      <c r="BA31" s="35">
        <f t="shared" si="17"/>
        <v>347.60054054054029</v>
      </c>
      <c r="BB31" s="35">
        <f t="shared" si="17"/>
        <v>340.30648648648628</v>
      </c>
      <c r="BC31" s="35">
        <f t="shared" si="17"/>
        <v>333.01243243243221</v>
      </c>
      <c r="BD31" s="35">
        <f t="shared" si="17"/>
        <v>325.71837837837813</v>
      </c>
      <c r="BE31" s="35">
        <f t="shared" si="17"/>
        <v>318.42432432432412</v>
      </c>
      <c r="BF31" s="35">
        <f t="shared" si="17"/>
        <v>311.13027027027005</v>
      </c>
      <c r="BG31" s="35">
        <f t="shared" si="17"/>
        <v>303.83621621621603</v>
      </c>
      <c r="BH31" s="35">
        <f t="shared" si="17"/>
        <v>296.54216216216196</v>
      </c>
      <c r="BI31" s="35">
        <f t="shared" si="17"/>
        <v>289.24810810810789</v>
      </c>
      <c r="BJ31" s="35">
        <f t="shared" si="17"/>
        <v>281.95405405405381</v>
      </c>
      <c r="BK31" s="35">
        <f t="shared" si="17"/>
        <v>274.6599999999998</v>
      </c>
      <c r="BL31" s="35">
        <f t="shared" si="17"/>
        <v>267.36594594594573</v>
      </c>
      <c r="BM31" s="35">
        <f t="shared" si="17"/>
        <v>260.07189189189165</v>
      </c>
      <c r="BN31" s="35">
        <f t="shared" si="17"/>
        <v>252.77783783783764</v>
      </c>
      <c r="BO31" s="35">
        <f t="shared" si="17"/>
        <v>245.48378378378357</v>
      </c>
      <c r="BP31" s="35">
        <f t="shared" si="17"/>
        <v>238.18972972972952</v>
      </c>
      <c r="BQ31" s="35">
        <f t="shared" si="17"/>
        <v>24.703783783777116</v>
      </c>
      <c r="BR31" s="35">
        <f t="shared" si="17"/>
        <v>0</v>
      </c>
      <c r="BS31" s="35">
        <f t="shared" si="17"/>
        <v>0</v>
      </c>
      <c r="BT31" s="35">
        <f t="shared" si="17"/>
        <v>0</v>
      </c>
      <c r="BU31" s="35">
        <f t="shared" si="17"/>
        <v>0</v>
      </c>
      <c r="BV31" s="35">
        <f t="shared" si="17"/>
        <v>0</v>
      </c>
      <c r="BW31" s="35">
        <f t="shared" si="17"/>
        <v>0</v>
      </c>
      <c r="BX31" s="35">
        <f t="shared" si="17"/>
        <v>0</v>
      </c>
      <c r="BY31" s="35">
        <f t="shared" si="17"/>
        <v>0</v>
      </c>
      <c r="BZ31" s="35">
        <f t="shared" si="17"/>
        <v>0</v>
      </c>
      <c r="CA31" s="35">
        <f t="shared" ref="CA31:CP31" si="18">+CA45</f>
        <v>0</v>
      </c>
      <c r="CB31" s="35">
        <f t="shared" si="18"/>
        <v>0</v>
      </c>
      <c r="CC31" s="35">
        <f t="shared" si="18"/>
        <v>0</v>
      </c>
      <c r="CD31" s="35">
        <f t="shared" si="18"/>
        <v>0</v>
      </c>
      <c r="CE31" s="35">
        <f t="shared" si="18"/>
        <v>0</v>
      </c>
      <c r="CF31" s="35">
        <f t="shared" si="18"/>
        <v>0</v>
      </c>
      <c r="CG31" s="35">
        <f t="shared" si="18"/>
        <v>0</v>
      </c>
      <c r="CH31" s="35">
        <f t="shared" si="18"/>
        <v>0</v>
      </c>
      <c r="CI31" s="35">
        <f t="shared" si="18"/>
        <v>0</v>
      </c>
      <c r="CJ31" s="35">
        <f t="shared" si="18"/>
        <v>0</v>
      </c>
      <c r="CK31" s="35">
        <f t="shared" si="18"/>
        <v>0</v>
      </c>
      <c r="CL31" s="35">
        <f t="shared" si="18"/>
        <v>0</v>
      </c>
      <c r="CM31" s="35">
        <f t="shared" si="18"/>
        <v>0</v>
      </c>
      <c r="CN31" s="35">
        <f t="shared" si="18"/>
        <v>0</v>
      </c>
      <c r="CO31" s="35">
        <f t="shared" si="18"/>
        <v>0</v>
      </c>
      <c r="CP31" s="35">
        <f t="shared" si="18"/>
        <v>0</v>
      </c>
    </row>
    <row r="32" spans="2:94" ht="28.5" x14ac:dyDescent="0.25">
      <c r="B32" s="156"/>
      <c r="C32" s="28" t="s">
        <v>131</v>
      </c>
      <c r="D32" s="28" t="s">
        <v>132</v>
      </c>
      <c r="E32" s="28" t="s">
        <v>105</v>
      </c>
      <c r="F32" s="36">
        <v>3.5000000000000003E-2</v>
      </c>
      <c r="G32" s="29"/>
      <c r="H32" s="30" t="s">
        <v>103</v>
      </c>
      <c r="I32" s="31"/>
      <c r="J32" s="32"/>
      <c r="K32" s="32"/>
      <c r="L32" s="32"/>
      <c r="M32" s="32"/>
      <c r="N32" s="37">
        <f>+$F32</f>
        <v>3.5000000000000003E-2</v>
      </c>
      <c r="O32" s="38">
        <f>N32</f>
        <v>3.5000000000000003E-2</v>
      </c>
      <c r="P32" s="38">
        <f>O32</f>
        <v>3.5000000000000003E-2</v>
      </c>
      <c r="Q32" s="38">
        <f t="shared" ref="Q32" si="19">P32</f>
        <v>3.5000000000000003E-2</v>
      </c>
      <c r="R32" s="38">
        <f t="shared" ref="R32" si="20">Q32</f>
        <v>3.5000000000000003E-2</v>
      </c>
      <c r="S32" s="38">
        <f t="shared" ref="S32" si="21">R32</f>
        <v>3.5000000000000003E-2</v>
      </c>
      <c r="T32" s="38">
        <f t="shared" ref="T32" si="22">S32</f>
        <v>3.5000000000000003E-2</v>
      </c>
      <c r="U32" s="38">
        <f t="shared" ref="U32" si="23">T32</f>
        <v>3.5000000000000003E-2</v>
      </c>
      <c r="V32" s="38">
        <f t="shared" ref="V32" si="24">U32</f>
        <v>3.5000000000000003E-2</v>
      </c>
      <c r="W32" s="38">
        <f t="shared" ref="W32" si="25">V32</f>
        <v>3.5000000000000003E-2</v>
      </c>
      <c r="X32" s="38">
        <f t="shared" ref="X32" si="26">W32</f>
        <v>3.5000000000000003E-2</v>
      </c>
      <c r="Y32" s="38">
        <f t="shared" ref="Y32" si="27">X32</f>
        <v>3.5000000000000003E-2</v>
      </c>
      <c r="Z32" s="38">
        <f t="shared" ref="Z32" si="28">Y32</f>
        <v>3.5000000000000003E-2</v>
      </c>
      <c r="AA32" s="38">
        <f t="shared" ref="AA32" si="29">Z32</f>
        <v>3.5000000000000003E-2</v>
      </c>
      <c r="AB32" s="38">
        <f t="shared" ref="AB32" si="30">AA32</f>
        <v>3.5000000000000003E-2</v>
      </c>
      <c r="AC32" s="38">
        <f t="shared" ref="AC32" si="31">AB32</f>
        <v>3.5000000000000003E-2</v>
      </c>
      <c r="AD32" s="38">
        <f t="shared" ref="AD32" si="32">AC32</f>
        <v>3.5000000000000003E-2</v>
      </c>
      <c r="AE32" s="38">
        <f t="shared" ref="AE32" si="33">AD32</f>
        <v>3.5000000000000003E-2</v>
      </c>
      <c r="AF32" s="38">
        <f t="shared" ref="AF32" si="34">AE32</f>
        <v>3.5000000000000003E-2</v>
      </c>
      <c r="AG32" s="38">
        <f t="shared" ref="AG32" si="35">AF32</f>
        <v>3.5000000000000003E-2</v>
      </c>
      <c r="AH32" s="38">
        <f t="shared" ref="AH32" si="36">AG32</f>
        <v>3.5000000000000003E-2</v>
      </c>
      <c r="AI32" s="38">
        <f t="shared" ref="AI32" si="37">AH32</f>
        <v>3.5000000000000003E-2</v>
      </c>
      <c r="AJ32" s="38">
        <f t="shared" ref="AJ32" si="38">AI32</f>
        <v>3.5000000000000003E-2</v>
      </c>
      <c r="AK32" s="38">
        <f t="shared" ref="AK32" si="39">AJ32</f>
        <v>3.5000000000000003E-2</v>
      </c>
      <c r="AL32" s="38">
        <f t="shared" ref="AL32" si="40">AK32</f>
        <v>3.5000000000000003E-2</v>
      </c>
      <c r="AM32" s="38">
        <f t="shared" ref="AM32" si="41">AL32</f>
        <v>3.5000000000000003E-2</v>
      </c>
      <c r="AN32" s="38">
        <f t="shared" ref="AN32" si="42">AM32</f>
        <v>3.5000000000000003E-2</v>
      </c>
      <c r="AO32" s="38">
        <f t="shared" ref="AO32" si="43">AN32</f>
        <v>3.5000000000000003E-2</v>
      </c>
      <c r="AP32" s="38">
        <f t="shared" ref="AP32" si="44">AO32</f>
        <v>3.5000000000000003E-2</v>
      </c>
      <c r="AQ32" s="38">
        <f t="shared" ref="AQ32" si="45">AP32</f>
        <v>3.5000000000000003E-2</v>
      </c>
      <c r="AR32" s="38">
        <f t="shared" ref="AR32" si="46">AQ32</f>
        <v>3.5000000000000003E-2</v>
      </c>
      <c r="AS32" s="37">
        <v>0.03</v>
      </c>
      <c r="AT32" s="38">
        <f>+AS32</f>
        <v>0.03</v>
      </c>
      <c r="AU32" s="38">
        <f t="shared" ref="AU32" si="47">+AT32</f>
        <v>0.03</v>
      </c>
      <c r="AV32" s="38">
        <f t="shared" ref="AV32" si="48">+AU32</f>
        <v>0.03</v>
      </c>
      <c r="AW32" s="38">
        <f t="shared" ref="AW32" si="49">+AV32</f>
        <v>0.03</v>
      </c>
      <c r="AX32" s="38">
        <f t="shared" ref="AX32" si="50">+AW32</f>
        <v>0.03</v>
      </c>
      <c r="AY32" s="38">
        <f t="shared" ref="AY32" si="51">+AX32</f>
        <v>0.03</v>
      </c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7"/>
      <c r="CM32" s="38"/>
      <c r="CN32" s="38"/>
      <c r="CO32" s="38"/>
      <c r="CP32" s="38"/>
    </row>
    <row r="33" spans="2:94" ht="28.5" x14ac:dyDescent="0.2">
      <c r="B33" s="156"/>
      <c r="C33" s="28" t="s">
        <v>131</v>
      </c>
      <c r="D33" s="28" t="s">
        <v>132</v>
      </c>
      <c r="E33" s="28" t="s">
        <v>106</v>
      </c>
      <c r="F33" s="29"/>
      <c r="G33" s="29"/>
      <c r="H33" s="30" t="s">
        <v>103</v>
      </c>
      <c r="I33" s="31"/>
      <c r="J33" s="32"/>
      <c r="K33" s="32"/>
      <c r="L33" s="32"/>
      <c r="M33" s="32"/>
      <c r="N33" s="39">
        <f>1/(1+N32)</f>
        <v>0.96618357487922713</v>
      </c>
      <c r="O33" s="39">
        <f>1/(1+O32)*N33</f>
        <v>0.93351070036640305</v>
      </c>
      <c r="P33" s="39">
        <f t="shared" ref="P33" si="52">1/(1+P32)*O33</f>
        <v>0.90194270566802237</v>
      </c>
      <c r="Q33" s="39">
        <f t="shared" ref="Q33" si="53">1/(1+Q32)*P33</f>
        <v>0.87144222769857238</v>
      </c>
      <c r="R33" s="39">
        <f t="shared" ref="R33" si="54">1/(1+R32)*Q33</f>
        <v>0.84197316685852408</v>
      </c>
      <c r="S33" s="39">
        <f t="shared" ref="S33" si="55">1/(1+S32)*R33</f>
        <v>0.81350064430775282</v>
      </c>
      <c r="T33" s="39">
        <f t="shared" ref="T33" si="56">1/(1+T32)*S33</f>
        <v>0.78599096068381924</v>
      </c>
      <c r="U33" s="39">
        <f t="shared" ref="U33" si="57">1/(1+U32)*T33</f>
        <v>0.75941155621625056</v>
      </c>
      <c r="V33" s="39">
        <f t="shared" ref="V33" si="58">1/(1+V32)*U33</f>
        <v>0.73373097218961414</v>
      </c>
      <c r="W33" s="39">
        <f t="shared" ref="W33" si="59">1/(1+W32)*V33</f>
        <v>0.70891881370977217</v>
      </c>
      <c r="X33" s="39">
        <f t="shared" ref="X33" si="60">1/(1+X32)*W33</f>
        <v>0.68494571372924851</v>
      </c>
      <c r="Y33" s="39">
        <f t="shared" ref="Y33" si="61">1/(1+Y32)*X33</f>
        <v>0.66178329828912907</v>
      </c>
      <c r="Z33" s="39">
        <f t="shared" ref="Z33" si="62">1/(1+Z32)*Y33</f>
        <v>0.63940415293635666</v>
      </c>
      <c r="AA33" s="39">
        <f t="shared" ref="AA33" si="63">1/(1+AA32)*Z33</f>
        <v>0.61778179027667313</v>
      </c>
      <c r="AB33" s="39">
        <f t="shared" ref="AB33" si="64">1/(1+AB32)*AA33</f>
        <v>0.59689061862480497</v>
      </c>
      <c r="AC33" s="39">
        <f t="shared" ref="AC33" si="65">1/(1+AC32)*AB33</f>
        <v>0.57670591171478747</v>
      </c>
      <c r="AD33" s="39">
        <f t="shared" ref="AD33" si="66">1/(1+AD32)*AC33</f>
        <v>0.55720377943457733</v>
      </c>
      <c r="AE33" s="39">
        <f t="shared" ref="AE33" si="67">1/(1+AE32)*AD33</f>
        <v>0.53836113955031628</v>
      </c>
      <c r="AF33" s="39">
        <f t="shared" ref="AF33" si="68">1/(1+AF32)*AE33</f>
        <v>0.520155690386779</v>
      </c>
      <c r="AG33" s="39">
        <f t="shared" ref="AG33" si="69">1/(1+AG32)*AF33</f>
        <v>0.50256588443167061</v>
      </c>
      <c r="AH33" s="39">
        <f t="shared" ref="AH33" si="70">1/(1+AH32)*AG33</f>
        <v>0.48557090283253201</v>
      </c>
      <c r="AI33" s="39">
        <f t="shared" ref="AI33" si="71">1/(1+AI32)*AH33</f>
        <v>0.46915063075606961</v>
      </c>
      <c r="AJ33" s="39">
        <f t="shared" ref="AJ33" si="72">1/(1+AJ32)*AI33</f>
        <v>0.45328563358074364</v>
      </c>
      <c r="AK33" s="39">
        <f t="shared" ref="AK33" si="73">1/(1+AK32)*AJ33</f>
        <v>0.43795713389443836</v>
      </c>
      <c r="AL33" s="39">
        <f t="shared" ref="AL33" si="74">1/(1+AL32)*AK33</f>
        <v>0.42314698926998878</v>
      </c>
      <c r="AM33" s="39">
        <f t="shared" ref="AM33" si="75">1/(1+AM32)*AL33</f>
        <v>0.40883767079225974</v>
      </c>
      <c r="AN33" s="39">
        <f t="shared" ref="AN33" si="76">1/(1+AN32)*AM33</f>
        <v>0.39501224231136212</v>
      </c>
      <c r="AO33" s="39">
        <f t="shared" ref="AO33" si="77">1/(1+AO32)*AN33</f>
        <v>0.38165434039745133</v>
      </c>
      <c r="AP33" s="39">
        <f t="shared" ref="AP33" si="78">1/(1+AP32)*AO33</f>
        <v>0.36874815497338298</v>
      </c>
      <c r="AQ33" s="39">
        <f t="shared" ref="AQ33" si="79">1/(1+AQ32)*AP33</f>
        <v>0.35627841060230242</v>
      </c>
      <c r="AR33" s="39">
        <f t="shared" ref="AR33" si="80">1/(1+AR32)*AQ33</f>
        <v>0.34423034840802169</v>
      </c>
      <c r="AS33" s="39">
        <f t="shared" ref="AS33" si="81">1/(1+AS32)*AR33</f>
        <v>0.33420422175536085</v>
      </c>
      <c r="AT33" s="39">
        <f t="shared" ref="AT33" si="82">1/(1+AT32)*AS33</f>
        <v>0.32447011820908822</v>
      </c>
      <c r="AU33" s="39">
        <f t="shared" ref="AU33" si="83">1/(1+AU32)*AT33</f>
        <v>0.31501953224183321</v>
      </c>
      <c r="AV33" s="39">
        <f t="shared" ref="AV33" si="84">1/(1+AV32)*AU33</f>
        <v>0.30584420606003226</v>
      </c>
      <c r="AW33" s="39">
        <f t="shared" ref="AW33" si="85">1/(1+AW32)*AV33</f>
        <v>0.29693612238838085</v>
      </c>
      <c r="AX33" s="39">
        <f t="shared" ref="AX33" si="86">1/(1+AX32)*AW33</f>
        <v>0.28828749746444743</v>
      </c>
      <c r="AY33" s="39">
        <f t="shared" ref="AY33" si="87">1/(1+AY32)*AX33</f>
        <v>0.27989077423732761</v>
      </c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</row>
    <row r="34" spans="2:94" ht="28.5" x14ac:dyDescent="0.2">
      <c r="B34" s="156"/>
      <c r="C34" s="28" t="s">
        <v>131</v>
      </c>
      <c r="D34" s="28" t="s">
        <v>132</v>
      </c>
      <c r="E34" s="28" t="s">
        <v>107</v>
      </c>
      <c r="F34" s="28" t="s">
        <v>108</v>
      </c>
      <c r="G34" s="28"/>
      <c r="H34" s="28" t="s">
        <v>109</v>
      </c>
      <c r="I34" s="31"/>
      <c r="J34" s="32"/>
      <c r="K34" s="32"/>
      <c r="L34" s="32"/>
      <c r="M34" s="32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78">
        <f t="shared" ref="AD34:AH34" si="88">240/5</f>
        <v>48</v>
      </c>
      <c r="AE34" s="78">
        <f t="shared" si="88"/>
        <v>48</v>
      </c>
      <c r="AF34" s="78">
        <f t="shared" si="88"/>
        <v>48</v>
      </c>
      <c r="AG34" s="78">
        <f t="shared" si="88"/>
        <v>48</v>
      </c>
      <c r="AH34" s="78">
        <f t="shared" si="88"/>
        <v>48</v>
      </c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4"/>
    </row>
    <row r="35" spans="2:94" ht="28.5" x14ac:dyDescent="0.2">
      <c r="B35" s="156"/>
      <c r="C35" s="28" t="s">
        <v>131</v>
      </c>
      <c r="D35" s="28" t="s">
        <v>132</v>
      </c>
      <c r="E35" s="30" t="s">
        <v>107</v>
      </c>
      <c r="F35" s="28" t="s">
        <v>110</v>
      </c>
      <c r="G35" s="28"/>
      <c r="H35" s="40" t="s">
        <v>109</v>
      </c>
      <c r="I35" s="41"/>
      <c r="J35" s="32"/>
      <c r="K35" s="32"/>
      <c r="L35" s="32"/>
      <c r="M35" s="32"/>
      <c r="N35" s="68"/>
      <c r="O35" s="68"/>
      <c r="P35" s="68"/>
      <c r="Q35" s="68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4"/>
    </row>
    <row r="36" spans="2:94" s="42" customFormat="1" ht="29.25" thickBot="1" x14ac:dyDescent="0.25">
      <c r="B36" s="156"/>
      <c r="C36" s="28" t="s">
        <v>131</v>
      </c>
      <c r="D36" s="28" t="s">
        <v>132</v>
      </c>
      <c r="E36" s="44" t="s">
        <v>111</v>
      </c>
      <c r="F36" s="43"/>
      <c r="G36" s="43"/>
      <c r="H36" s="43" t="s">
        <v>101</v>
      </c>
      <c r="I36" s="45"/>
      <c r="J36" s="46"/>
      <c r="K36" s="46"/>
      <c r="L36" s="46"/>
      <c r="M36" s="46"/>
      <c r="N36" s="47" t="str">
        <f t="shared" ref="N36:BY36" si="89">IF((N30+N31)*N33&lt;&gt;0,(N30+N31)*N33,"")</f>
        <v/>
      </c>
      <c r="O36" s="47" t="str">
        <f t="shared" si="89"/>
        <v/>
      </c>
      <c r="P36" s="47" t="str">
        <f t="shared" si="89"/>
        <v/>
      </c>
      <c r="Q36" s="47" t="str">
        <f t="shared" si="89"/>
        <v/>
      </c>
      <c r="R36" s="47" t="str">
        <f t="shared" si="89"/>
        <v/>
      </c>
      <c r="S36" s="47" t="str">
        <f t="shared" si="89"/>
        <v/>
      </c>
      <c r="T36" s="47" t="str">
        <f t="shared" si="89"/>
        <v/>
      </c>
      <c r="U36" s="47" t="str">
        <f t="shared" si="89"/>
        <v/>
      </c>
      <c r="V36" s="47" t="str">
        <f t="shared" si="89"/>
        <v/>
      </c>
      <c r="W36" s="47" t="str">
        <f t="shared" si="89"/>
        <v/>
      </c>
      <c r="X36" s="47" t="str">
        <f t="shared" si="89"/>
        <v/>
      </c>
      <c r="Y36" s="47" t="str">
        <f t="shared" si="89"/>
        <v/>
      </c>
      <c r="Z36" s="47" t="str">
        <f t="shared" si="89"/>
        <v/>
      </c>
      <c r="AA36" s="47" t="str">
        <f t="shared" si="89"/>
        <v/>
      </c>
      <c r="AB36" s="47" t="str">
        <f t="shared" si="89"/>
        <v/>
      </c>
      <c r="AC36" s="47" t="str">
        <f t="shared" si="89"/>
        <v/>
      </c>
      <c r="AD36" s="47">
        <f t="shared" si="89"/>
        <v>51.857118485460141</v>
      </c>
      <c r="AE36" s="47">
        <f t="shared" si="89"/>
        <v>99.476101519140698</v>
      </c>
      <c r="AF36" s="47">
        <f t="shared" si="89"/>
        <v>143.10900115340047</v>
      </c>
      <c r="AG36" s="47">
        <f t="shared" si="89"/>
        <v>191.71014056147922</v>
      </c>
      <c r="AH36" s="47">
        <f t="shared" si="89"/>
        <v>236.07853612973645</v>
      </c>
      <c r="AI36" s="47">
        <f t="shared" si="89"/>
        <v>1036.3037851378556</v>
      </c>
      <c r="AJ36" s="47">
        <f t="shared" si="89"/>
        <v>997.95340587210376</v>
      </c>
      <c r="AK36" s="47">
        <f t="shared" si="89"/>
        <v>961.01170624042504</v>
      </c>
      <c r="AL36" s="47">
        <f t="shared" si="89"/>
        <v>925.42726882361399</v>
      </c>
      <c r="AM36" s="47">
        <f t="shared" si="89"/>
        <v>891.15054281262655</v>
      </c>
      <c r="AN36" s="47">
        <f t="shared" si="89"/>
        <v>174.76259736417867</v>
      </c>
      <c r="AO36" s="47">
        <f t="shared" si="89"/>
        <v>166.06894368767774</v>
      </c>
      <c r="AP36" s="47">
        <f t="shared" si="89"/>
        <v>157.76341671386902</v>
      </c>
      <c r="AQ36" s="47">
        <f t="shared" si="89"/>
        <v>149.82970796054153</v>
      </c>
      <c r="AR36" s="47">
        <f t="shared" si="89"/>
        <v>142.25216809209263</v>
      </c>
      <c r="AS36" s="47">
        <f t="shared" si="89"/>
        <v>135.67119740170742</v>
      </c>
      <c r="AT36" s="47">
        <f t="shared" si="89"/>
        <v>129.35290654672889</v>
      </c>
      <c r="AU36" s="47">
        <f t="shared" si="89"/>
        <v>123.28757666561793</v>
      </c>
      <c r="AV36" s="47">
        <f t="shared" si="89"/>
        <v>117.46583220326522</v>
      </c>
      <c r="AW36" s="47">
        <f t="shared" si="89"/>
        <v>111.87862915742146</v>
      </c>
      <c r="AX36" s="47">
        <f t="shared" si="89"/>
        <v>106.51724371856251</v>
      </c>
      <c r="AY36" s="47">
        <f t="shared" si="89"/>
        <v>101.37326129024162</v>
      </c>
      <c r="AZ36" s="47" t="str">
        <f t="shared" si="89"/>
        <v/>
      </c>
      <c r="BA36" s="47" t="str">
        <f t="shared" si="89"/>
        <v/>
      </c>
      <c r="BB36" s="47" t="str">
        <f t="shared" si="89"/>
        <v/>
      </c>
      <c r="BC36" s="47" t="str">
        <f t="shared" si="89"/>
        <v/>
      </c>
      <c r="BD36" s="47" t="str">
        <f t="shared" si="89"/>
        <v/>
      </c>
      <c r="BE36" s="47" t="str">
        <f t="shared" si="89"/>
        <v/>
      </c>
      <c r="BF36" s="47" t="str">
        <f t="shared" si="89"/>
        <v/>
      </c>
      <c r="BG36" s="47" t="str">
        <f t="shared" si="89"/>
        <v/>
      </c>
      <c r="BH36" s="47" t="str">
        <f t="shared" si="89"/>
        <v/>
      </c>
      <c r="BI36" s="47" t="str">
        <f t="shared" si="89"/>
        <v/>
      </c>
      <c r="BJ36" s="47" t="str">
        <f t="shared" si="89"/>
        <v/>
      </c>
      <c r="BK36" s="47" t="str">
        <f t="shared" si="89"/>
        <v/>
      </c>
      <c r="BL36" s="47" t="str">
        <f t="shared" si="89"/>
        <v/>
      </c>
      <c r="BM36" s="47" t="str">
        <f t="shared" si="89"/>
        <v/>
      </c>
      <c r="BN36" s="47" t="str">
        <f t="shared" si="89"/>
        <v/>
      </c>
      <c r="BO36" s="47" t="str">
        <f t="shared" si="89"/>
        <v/>
      </c>
      <c r="BP36" s="47" t="str">
        <f t="shared" si="89"/>
        <v/>
      </c>
      <c r="BQ36" s="47" t="str">
        <f t="shared" si="89"/>
        <v/>
      </c>
      <c r="BR36" s="47" t="str">
        <f t="shared" si="89"/>
        <v/>
      </c>
      <c r="BS36" s="47" t="str">
        <f t="shared" si="89"/>
        <v/>
      </c>
      <c r="BT36" s="47" t="str">
        <f t="shared" si="89"/>
        <v/>
      </c>
      <c r="BU36" s="47" t="str">
        <f t="shared" si="89"/>
        <v/>
      </c>
      <c r="BV36" s="47" t="str">
        <f t="shared" si="89"/>
        <v/>
      </c>
      <c r="BW36" s="47" t="str">
        <f t="shared" si="89"/>
        <v/>
      </c>
      <c r="BX36" s="47" t="str">
        <f t="shared" si="89"/>
        <v/>
      </c>
      <c r="BY36" s="47" t="str">
        <f t="shared" si="89"/>
        <v/>
      </c>
      <c r="BZ36" s="47" t="str">
        <f t="shared" ref="BZ36:CP36" si="90">IF((BZ30+BZ31)*BZ33&lt;&gt;0,(BZ30+BZ31)*BZ33,"")</f>
        <v/>
      </c>
      <c r="CA36" s="47" t="str">
        <f t="shared" si="90"/>
        <v/>
      </c>
      <c r="CB36" s="47" t="str">
        <f t="shared" si="90"/>
        <v/>
      </c>
      <c r="CC36" s="47" t="str">
        <f t="shared" si="90"/>
        <v/>
      </c>
      <c r="CD36" s="47" t="str">
        <f t="shared" si="90"/>
        <v/>
      </c>
      <c r="CE36" s="47" t="str">
        <f t="shared" si="90"/>
        <v/>
      </c>
      <c r="CF36" s="47" t="str">
        <f t="shared" si="90"/>
        <v/>
      </c>
      <c r="CG36" s="47" t="str">
        <f t="shared" si="90"/>
        <v/>
      </c>
      <c r="CH36" s="47" t="str">
        <f t="shared" si="90"/>
        <v/>
      </c>
      <c r="CI36" s="47" t="str">
        <f t="shared" si="90"/>
        <v/>
      </c>
      <c r="CJ36" s="47" t="str">
        <f t="shared" si="90"/>
        <v/>
      </c>
      <c r="CK36" s="47" t="str">
        <f t="shared" si="90"/>
        <v/>
      </c>
      <c r="CL36" s="47" t="str">
        <f t="shared" si="90"/>
        <v/>
      </c>
      <c r="CM36" s="47" t="str">
        <f t="shared" si="90"/>
        <v/>
      </c>
      <c r="CN36" s="47" t="str">
        <f t="shared" si="90"/>
        <v/>
      </c>
      <c r="CO36" s="47" t="str">
        <f t="shared" si="90"/>
        <v/>
      </c>
      <c r="CP36" s="48" t="str">
        <f t="shared" si="90"/>
        <v/>
      </c>
    </row>
    <row r="37" spans="2:94" s="42" customFormat="1" ht="29.25" thickBot="1" x14ac:dyDescent="0.25">
      <c r="B37" s="157"/>
      <c r="C37" s="28" t="s">
        <v>131</v>
      </c>
      <c r="D37" s="28" t="s">
        <v>132</v>
      </c>
      <c r="E37" s="44" t="s">
        <v>112</v>
      </c>
      <c r="F37" s="43"/>
      <c r="G37" s="43"/>
      <c r="H37" s="43" t="s">
        <v>101</v>
      </c>
      <c r="I37" s="158">
        <f>IF(SUM($N$36:$CP$36)&lt;&gt;0,SUM($N$36:$CP$36),"")</f>
        <v>7150.3010875377477</v>
      </c>
      <c r="J37" s="159"/>
      <c r="K37" s="159"/>
      <c r="L37" s="159"/>
      <c r="M37" s="160"/>
    </row>
    <row r="38" spans="2:94" s="42" customFormat="1" ht="35.25" customHeight="1" x14ac:dyDescent="0.2">
      <c r="B38" s="49"/>
      <c r="C38" s="50"/>
      <c r="D38" s="50"/>
      <c r="E38" s="51"/>
      <c r="F38" s="50"/>
      <c r="G38" s="50"/>
      <c r="H38" s="50"/>
      <c r="I38" s="52"/>
      <c r="J38" s="53"/>
    </row>
    <row r="39" spans="2:94" ht="15" thickBot="1" x14ac:dyDescent="0.25"/>
    <row r="40" spans="2:94" ht="18" x14ac:dyDescent="0.25">
      <c r="F40" s="54" t="s">
        <v>113</v>
      </c>
      <c r="N40" s="17" t="s">
        <v>18</v>
      </c>
      <c r="O40" s="17" t="s">
        <v>19</v>
      </c>
      <c r="P40" s="17" t="s">
        <v>20</v>
      </c>
      <c r="Q40" s="17" t="s">
        <v>21</v>
      </c>
      <c r="R40" s="17" t="s">
        <v>22</v>
      </c>
      <c r="S40" s="17" t="s">
        <v>23</v>
      </c>
      <c r="T40" s="17" t="s">
        <v>24</v>
      </c>
      <c r="U40" s="17" t="s">
        <v>25</v>
      </c>
      <c r="V40" s="17" t="s">
        <v>26</v>
      </c>
      <c r="W40" s="17" t="s">
        <v>27</v>
      </c>
      <c r="X40" s="17" t="s">
        <v>28</v>
      </c>
      <c r="Y40" s="17" t="s">
        <v>29</v>
      </c>
      <c r="Z40" s="17" t="s">
        <v>30</v>
      </c>
      <c r="AA40" s="17" t="s">
        <v>31</v>
      </c>
      <c r="AB40" s="17" t="s">
        <v>32</v>
      </c>
      <c r="AC40" s="17" t="s">
        <v>33</v>
      </c>
      <c r="AD40" s="17" t="s">
        <v>34</v>
      </c>
      <c r="AE40" s="17" t="s">
        <v>35</v>
      </c>
      <c r="AF40" s="17" t="s">
        <v>36</v>
      </c>
      <c r="AG40" s="17" t="s">
        <v>37</v>
      </c>
      <c r="AH40" s="17" t="s">
        <v>38</v>
      </c>
      <c r="AI40" s="17" t="s">
        <v>39</v>
      </c>
      <c r="AJ40" s="17" t="s">
        <v>40</v>
      </c>
      <c r="AK40" s="17" t="s">
        <v>41</v>
      </c>
      <c r="AL40" s="17" t="s">
        <v>42</v>
      </c>
      <c r="AM40" s="17" t="s">
        <v>43</v>
      </c>
      <c r="AN40" s="17" t="s">
        <v>44</v>
      </c>
      <c r="AO40" s="17" t="s">
        <v>45</v>
      </c>
      <c r="AP40" s="17" t="s">
        <v>46</v>
      </c>
      <c r="AQ40" s="17" t="s">
        <v>47</v>
      </c>
      <c r="AR40" s="17" t="s">
        <v>48</v>
      </c>
      <c r="AS40" s="17" t="s">
        <v>49</v>
      </c>
      <c r="AT40" s="17" t="s">
        <v>50</v>
      </c>
      <c r="AU40" s="17" t="s">
        <v>51</v>
      </c>
      <c r="AV40" s="17" t="s">
        <v>52</v>
      </c>
      <c r="AW40" s="17" t="s">
        <v>53</v>
      </c>
      <c r="AX40" s="17" t="s">
        <v>54</v>
      </c>
      <c r="AY40" s="17" t="s">
        <v>55</v>
      </c>
      <c r="AZ40" s="17" t="s">
        <v>56</v>
      </c>
      <c r="BA40" s="17" t="s">
        <v>57</v>
      </c>
      <c r="BB40" s="17" t="s">
        <v>58</v>
      </c>
      <c r="BC40" s="17" t="s">
        <v>59</v>
      </c>
      <c r="BD40" s="17" t="s">
        <v>60</v>
      </c>
      <c r="BE40" s="17" t="s">
        <v>61</v>
      </c>
      <c r="BF40" s="17" t="s">
        <v>62</v>
      </c>
      <c r="BG40" s="17" t="s">
        <v>63</v>
      </c>
      <c r="BH40" s="17" t="s">
        <v>64</v>
      </c>
      <c r="BI40" s="17" t="s">
        <v>65</v>
      </c>
      <c r="BJ40" s="17" t="s">
        <v>66</v>
      </c>
      <c r="BK40" s="17" t="s">
        <v>67</v>
      </c>
      <c r="BL40" s="17" t="s">
        <v>68</v>
      </c>
      <c r="BM40" s="17" t="s">
        <v>69</v>
      </c>
      <c r="BN40" s="17" t="s">
        <v>70</v>
      </c>
      <c r="BO40" s="17" t="s">
        <v>71</v>
      </c>
      <c r="BP40" s="17" t="s">
        <v>72</v>
      </c>
      <c r="BQ40" s="17" t="s">
        <v>73</v>
      </c>
      <c r="BR40" s="17" t="s">
        <v>74</v>
      </c>
      <c r="BS40" s="17" t="s">
        <v>75</v>
      </c>
      <c r="BT40" s="17" t="s">
        <v>76</v>
      </c>
      <c r="BU40" s="17" t="s">
        <v>77</v>
      </c>
      <c r="BV40" s="17" t="s">
        <v>78</v>
      </c>
      <c r="BW40" s="17" t="s">
        <v>79</v>
      </c>
      <c r="BX40" s="17" t="s">
        <v>80</v>
      </c>
      <c r="BY40" s="17" t="s">
        <v>81</v>
      </c>
      <c r="BZ40" s="17" t="s">
        <v>82</v>
      </c>
      <c r="CA40" s="17" t="s">
        <v>83</v>
      </c>
      <c r="CB40" s="17" t="s">
        <v>84</v>
      </c>
      <c r="CC40" s="17" t="s">
        <v>85</v>
      </c>
      <c r="CD40" s="17" t="s">
        <v>86</v>
      </c>
      <c r="CE40" s="17" t="s">
        <v>87</v>
      </c>
      <c r="CF40" s="17" t="s">
        <v>88</v>
      </c>
      <c r="CG40" s="17" t="s">
        <v>89</v>
      </c>
      <c r="CH40" s="17" t="s">
        <v>90</v>
      </c>
      <c r="CI40" s="17" t="s">
        <v>91</v>
      </c>
      <c r="CJ40" s="17" t="s">
        <v>92</v>
      </c>
      <c r="CK40" s="17" t="s">
        <v>93</v>
      </c>
      <c r="CL40" s="17" t="s">
        <v>94</v>
      </c>
      <c r="CM40" s="17" t="s">
        <v>95</v>
      </c>
      <c r="CN40" s="17" t="s">
        <v>96</v>
      </c>
      <c r="CO40" s="17" t="s">
        <v>97</v>
      </c>
      <c r="CP40" s="18" t="s">
        <v>98</v>
      </c>
    </row>
    <row r="41" spans="2:94" ht="18" x14ac:dyDescent="0.25">
      <c r="F41" s="55" t="s">
        <v>114</v>
      </c>
      <c r="G41" s="56" t="s">
        <v>115</v>
      </c>
      <c r="H41" s="57"/>
      <c r="I41" s="57"/>
      <c r="J41" s="57"/>
      <c r="K41" s="57"/>
      <c r="L41" s="57"/>
      <c r="M41" s="57"/>
      <c r="N41" s="57">
        <f>+N29</f>
        <v>0</v>
      </c>
      <c r="O41" s="58">
        <f t="shared" ref="O41" si="91">+O29+N43</f>
        <v>0</v>
      </c>
      <c r="P41" s="58">
        <f t="shared" ref="P41" si="92">+P29+O43</f>
        <v>0</v>
      </c>
      <c r="Q41" s="58">
        <f t="shared" ref="Q41" si="93">+Q29+P43</f>
        <v>0</v>
      </c>
      <c r="R41" s="58">
        <f t="shared" ref="R41" si="94">+R29+Q43</f>
        <v>0</v>
      </c>
      <c r="S41" s="58">
        <f t="shared" ref="S41" si="95">+S29+R43</f>
        <v>0</v>
      </c>
      <c r="T41" s="58">
        <f t="shared" ref="T41" si="96">+T29+S43</f>
        <v>0</v>
      </c>
      <c r="U41" s="58">
        <f t="shared" ref="U41" si="97">+U29+T43</f>
        <v>0</v>
      </c>
      <c r="V41" s="58">
        <f t="shared" ref="V41" si="98">+V29+U43</f>
        <v>0</v>
      </c>
      <c r="W41" s="58">
        <f t="shared" ref="W41" si="99">+W29+V43</f>
        <v>0</v>
      </c>
      <c r="X41" s="58">
        <f t="shared" ref="X41" si="100">+X29+W43</f>
        <v>0</v>
      </c>
      <c r="Y41" s="58">
        <f t="shared" ref="Y41" si="101">+Y29+X43</f>
        <v>0</v>
      </c>
      <c r="Z41" s="58">
        <f t="shared" ref="Z41" si="102">+Z29+Y43</f>
        <v>0</v>
      </c>
      <c r="AA41" s="58">
        <f t="shared" ref="AA41" si="103">+AA29+Z43</f>
        <v>0</v>
      </c>
      <c r="AB41" s="58">
        <f t="shared" ref="AB41" si="104">+AB29+AA43</f>
        <v>0</v>
      </c>
      <c r="AC41" s="58">
        <f t="shared" ref="AC41" si="105">+AC29+AB43</f>
        <v>0</v>
      </c>
      <c r="AD41" s="58">
        <f t="shared" ref="AD41" si="106">+AD29+AC43</f>
        <v>1610</v>
      </c>
      <c r="AE41" s="58">
        <f t="shared" ref="AE41" si="107">+AE29+AD43</f>
        <v>3176.4864864864867</v>
      </c>
      <c r="AF41" s="58">
        <f t="shared" ref="AF41" si="108">+AF29+AE43</f>
        <v>4699.45945945946</v>
      </c>
      <c r="AG41" s="58">
        <f t="shared" ref="AG41" si="109">+AG29+AF43</f>
        <v>6478.9189189189192</v>
      </c>
      <c r="AH41" s="58">
        <f t="shared" ref="AH41" si="110">+AH29+AG43</f>
        <v>8206.7567567567567</v>
      </c>
      <c r="AI41" s="58">
        <f t="shared" ref="AI41" si="111">+AI29+AH43</f>
        <v>7972.9729729729725</v>
      </c>
      <c r="AJ41" s="58">
        <f t="shared" ref="AJ41" si="112">+AJ29+AI43</f>
        <v>7739.1891891891883</v>
      </c>
      <c r="AK41" s="58">
        <f t="shared" ref="AK41" si="113">+AK29+AJ43</f>
        <v>7505.4054054054041</v>
      </c>
      <c r="AL41" s="58">
        <f t="shared" ref="AL41" si="114">+AL29+AK43</f>
        <v>7271.6216216216199</v>
      </c>
      <c r="AM41" s="58">
        <f t="shared" ref="AM41" si="115">+AM29+AL43</f>
        <v>7037.8378378378357</v>
      </c>
      <c r="AN41" s="58">
        <f t="shared" ref="AN41" si="116">+AN29+AM43</f>
        <v>6804.0540540540514</v>
      </c>
      <c r="AO41" s="58">
        <f t="shared" ref="AO41" si="117">+AO29+AN43</f>
        <v>6570.2702702702672</v>
      </c>
      <c r="AP41" s="58">
        <f t="shared" ref="AP41" si="118">+AP29+AO43</f>
        <v>6336.486486486483</v>
      </c>
      <c r="AQ41" s="58">
        <f t="shared" ref="AQ41" si="119">+AQ29+AP43</f>
        <v>6102.7027027026988</v>
      </c>
      <c r="AR41" s="58">
        <f t="shared" ref="AR41" si="120">+AR29+AQ43</f>
        <v>5868.9189189189146</v>
      </c>
      <c r="AS41" s="58">
        <f t="shared" ref="AS41" si="121">+AS29+AR43</f>
        <v>5635.1351351351304</v>
      </c>
      <c r="AT41" s="58">
        <f t="shared" ref="AT41" si="122">+AT29+AS43</f>
        <v>5401.3513513513462</v>
      </c>
      <c r="AU41" s="58">
        <f t="shared" ref="AU41" si="123">+AU29+AT43</f>
        <v>5167.567567567562</v>
      </c>
      <c r="AV41" s="58">
        <f t="shared" ref="AV41" si="124">+AV29+AU43</f>
        <v>4933.7837837837778</v>
      </c>
      <c r="AW41" s="58">
        <f t="shared" ref="AW41" si="125">+AW29+AV43</f>
        <v>4699.9999999999936</v>
      </c>
      <c r="AX41" s="58">
        <f t="shared" ref="AX41" si="126">+AX29+AW43</f>
        <v>4466.2162162162094</v>
      </c>
      <c r="AY41" s="58">
        <f t="shared" ref="AY41" si="127">+AY29+AX43</f>
        <v>4232.4324324324252</v>
      </c>
      <c r="AZ41" s="58">
        <f t="shared" ref="AZ41" si="128">+AZ29+AY43</f>
        <v>3998.6486486486415</v>
      </c>
      <c r="BA41" s="58">
        <f t="shared" ref="BA41" si="129">+BA29+AZ43</f>
        <v>3764.8648648648577</v>
      </c>
      <c r="BB41" s="58">
        <f t="shared" ref="BB41" si="130">+BB29+BA43</f>
        <v>3531.081081081074</v>
      </c>
      <c r="BC41" s="58">
        <f t="shared" ref="BC41" si="131">+BC29+BB43</f>
        <v>3297.2972972972902</v>
      </c>
      <c r="BD41" s="58">
        <f t="shared" ref="BD41" si="132">+BD29+BC43</f>
        <v>3063.5135135135065</v>
      </c>
      <c r="BE41" s="58">
        <f t="shared" ref="BE41" si="133">+BE29+BD43</f>
        <v>2829.7297297297227</v>
      </c>
      <c r="BF41" s="58">
        <f t="shared" ref="BF41" si="134">+BF29+BE43</f>
        <v>2595.945945945939</v>
      </c>
      <c r="BG41" s="58">
        <f t="shared" ref="BG41" si="135">+BG29+BF43</f>
        <v>2362.1621621621553</v>
      </c>
      <c r="BH41" s="58">
        <f t="shared" ref="BH41" si="136">+BH29+BG43</f>
        <v>2128.3783783783715</v>
      </c>
      <c r="BI41" s="58">
        <f t="shared" ref="BI41" si="137">+BI29+BH43</f>
        <v>1894.5945945945878</v>
      </c>
      <c r="BJ41" s="58">
        <f t="shared" ref="BJ41" si="138">+BJ29+BI43</f>
        <v>1660.810810810804</v>
      </c>
      <c r="BK41" s="58">
        <f t="shared" ref="BK41" si="139">+BK29+BJ43</f>
        <v>1427.0270270270203</v>
      </c>
      <c r="BL41" s="58">
        <f t="shared" ref="BL41" si="140">+BL29+BK43</f>
        <v>1193.2432432432365</v>
      </c>
      <c r="BM41" s="58">
        <f t="shared" ref="BM41" si="141">+BM29+BL43</f>
        <v>959.45945945945277</v>
      </c>
      <c r="BN41" s="58">
        <f t="shared" ref="BN41" si="142">+BN29+BM43</f>
        <v>725.67567567566903</v>
      </c>
      <c r="BO41" s="58">
        <f t="shared" ref="BO41" si="143">+BO29+BN43</f>
        <v>491.89189189188528</v>
      </c>
      <c r="BP41" s="58">
        <f t="shared" ref="BP41" si="144">+BP29+BO43</f>
        <v>258.10810810810153</v>
      </c>
      <c r="BQ41" s="58">
        <f t="shared" ref="BQ41" si="145">+BQ29+BP43</f>
        <v>24.324324324317757</v>
      </c>
      <c r="BR41" s="58">
        <f t="shared" ref="BR41" si="146">+BR29+BQ43</f>
        <v>0</v>
      </c>
      <c r="BS41" s="58">
        <f t="shared" ref="BS41" si="147">+BS29+BR43</f>
        <v>0</v>
      </c>
      <c r="BT41" s="58">
        <f t="shared" ref="BT41" si="148">+BT29+BS43</f>
        <v>0</v>
      </c>
      <c r="BU41" s="58">
        <f t="shared" ref="BU41" si="149">+BU29+BT43</f>
        <v>0</v>
      </c>
      <c r="BV41" s="58">
        <f t="shared" ref="BV41" si="150">+BV29+BU43</f>
        <v>0</v>
      </c>
      <c r="BW41" s="58">
        <f t="shared" ref="BW41" si="151">+BW29+BV43</f>
        <v>0</v>
      </c>
      <c r="BX41" s="58">
        <f t="shared" ref="BX41" si="152">+BX29+BW43</f>
        <v>0</v>
      </c>
      <c r="BY41" s="58">
        <f t="shared" ref="BY41" si="153">+BY29+BX43</f>
        <v>0</v>
      </c>
      <c r="BZ41" s="58">
        <f t="shared" ref="BZ41" si="154">+BZ29+BY43</f>
        <v>0</v>
      </c>
      <c r="CA41" s="58">
        <f t="shared" ref="CA41" si="155">+CA29+BZ43</f>
        <v>0</v>
      </c>
      <c r="CB41" s="58">
        <f t="shared" ref="CB41" si="156">+CB29+CA43</f>
        <v>0</v>
      </c>
      <c r="CC41" s="58">
        <f t="shared" ref="CC41" si="157">+CC29+CB43</f>
        <v>0</v>
      </c>
      <c r="CD41" s="58">
        <f t="shared" ref="CD41" si="158">+CD29+CC43</f>
        <v>0</v>
      </c>
      <c r="CE41" s="58">
        <f t="shared" ref="CE41" si="159">+CE29+CD43</f>
        <v>0</v>
      </c>
      <c r="CF41" s="58">
        <f t="shared" ref="CF41" si="160">+CF29+CE43</f>
        <v>0</v>
      </c>
      <c r="CG41" s="58">
        <f t="shared" ref="CG41" si="161">+CG29+CF43</f>
        <v>0</v>
      </c>
      <c r="CH41" s="58">
        <f t="shared" ref="CH41" si="162">+CH29+CG43</f>
        <v>0</v>
      </c>
      <c r="CI41" s="58">
        <f t="shared" ref="CI41" si="163">+CI29+CH43</f>
        <v>0</v>
      </c>
      <c r="CJ41" s="58">
        <f t="shared" ref="CJ41" si="164">+CJ29+CI43</f>
        <v>0</v>
      </c>
      <c r="CK41" s="58">
        <f t="shared" ref="CK41" si="165">+CK29+CJ43</f>
        <v>0</v>
      </c>
      <c r="CL41" s="58">
        <f t="shared" ref="CL41" si="166">+CL29+CK43</f>
        <v>0</v>
      </c>
      <c r="CM41" s="58">
        <f t="shared" ref="CM41" si="167">+CM29+CL43</f>
        <v>0</v>
      </c>
      <c r="CN41" s="58">
        <f t="shared" ref="CN41" si="168">+CN29+CM43</f>
        <v>0</v>
      </c>
      <c r="CO41" s="58">
        <f t="shared" ref="CO41" si="169">+CO29+CN43</f>
        <v>0</v>
      </c>
      <c r="CP41" s="58">
        <f t="shared" ref="CP41" si="170">+CP29+CO43</f>
        <v>0</v>
      </c>
    </row>
    <row r="42" spans="2:94" ht="18" x14ac:dyDescent="0.25">
      <c r="F42" s="55" t="s">
        <v>116</v>
      </c>
      <c r="G42" s="55">
        <f>+G29</f>
        <v>37</v>
      </c>
      <c r="H42" s="57"/>
      <c r="I42" s="57"/>
      <c r="J42" s="57"/>
      <c r="K42" s="57"/>
      <c r="L42" s="57"/>
      <c r="M42" s="57"/>
      <c r="N42" s="59">
        <f>IF(N41=0,0,+N29/$G42)</f>
        <v>0</v>
      </c>
      <c r="O42" s="59">
        <f t="shared" ref="O42" si="171">MIN(IF(O41=0,0,+O29/$G42)+N42,O41)</f>
        <v>0</v>
      </c>
      <c r="P42" s="59">
        <f t="shared" ref="P42" si="172">MIN(IF(P41=0,0,+P29/$G42)+O42,P41)</f>
        <v>0</v>
      </c>
      <c r="Q42" s="59">
        <f t="shared" ref="Q42" si="173">MIN(IF(Q41=0,0,+Q29/$G42)+P42,Q41)</f>
        <v>0</v>
      </c>
      <c r="R42" s="59">
        <f t="shared" ref="R42" si="174">MIN(IF(R41=0,0,+R29/$G42)+Q42,R41)</f>
        <v>0</v>
      </c>
      <c r="S42" s="59">
        <f t="shared" ref="S42" si="175">MIN(IF(S41=0,0,+S29/$G42)+R42,S41)</f>
        <v>0</v>
      </c>
      <c r="T42" s="59">
        <f t="shared" ref="T42" si="176">MIN(IF(T41=0,0,+T29/$G42)+S42,T41)</f>
        <v>0</v>
      </c>
      <c r="U42" s="59">
        <f t="shared" ref="U42" si="177">MIN(IF(U41=0,0,+U29/$G42)+T42,U41)</f>
        <v>0</v>
      </c>
      <c r="V42" s="59">
        <f t="shared" ref="V42" si="178">MIN(IF(V41=0,0,+V29/$G42)+U42,V41)</f>
        <v>0</v>
      </c>
      <c r="W42" s="59">
        <f t="shared" ref="W42" si="179">MIN(IF(W41=0,0,+W29/$G42)+V42,W41)</f>
        <v>0</v>
      </c>
      <c r="X42" s="59">
        <f t="shared" ref="X42" si="180">MIN(IF(X41=0,0,+X29/$G42)+W42,X41)</f>
        <v>0</v>
      </c>
      <c r="Y42" s="59">
        <f t="shared" ref="Y42" si="181">MIN(IF(Y41=0,0,+Y29/$G42)+X42,Y41)</f>
        <v>0</v>
      </c>
      <c r="Z42" s="59">
        <f t="shared" ref="Z42" si="182">MIN(IF(Z41=0,0,+Z29/$G42)+Y42,Z41)</f>
        <v>0</v>
      </c>
      <c r="AA42" s="59">
        <f t="shared" ref="AA42" si="183">MIN(IF(AA41=0,0,+AA29/$G42)+Z42,AA41)</f>
        <v>0</v>
      </c>
      <c r="AB42" s="59">
        <f t="shared" ref="AB42" si="184">MIN(IF(AB41=0,0,+AB29/$G42)+AA42,AB41)</f>
        <v>0</v>
      </c>
      <c r="AC42" s="59">
        <f t="shared" ref="AC42" si="185">MIN(IF(AC41=0,0,+AC29/$G42)+AB42,AC41)</f>
        <v>0</v>
      </c>
      <c r="AD42" s="59">
        <f t="shared" ref="AD42" si="186">MIN(IF(AD41=0,0,+AD29/$G42)+AC42,AD41)</f>
        <v>43.513513513513516</v>
      </c>
      <c r="AE42" s="59">
        <f t="shared" ref="AE42" si="187">MIN(IF(AE41=0,0,+AE29/$G42)+AD42,AE41)</f>
        <v>87.027027027027032</v>
      </c>
      <c r="AF42" s="59">
        <f t="shared" ref="AF42" si="188">MIN(IF(AF41=0,0,+AF29/$G42)+AE42,AF41)</f>
        <v>130.54054054054055</v>
      </c>
      <c r="AG42" s="59">
        <f t="shared" ref="AG42" si="189">MIN(IF(AG41=0,0,+AG29/$G42)+AF42,AG41)</f>
        <v>182.16216216216216</v>
      </c>
      <c r="AH42" s="59">
        <f t="shared" ref="AH42" si="190">MIN(IF(AH41=0,0,+AH29/$G42)+AG42,AH41)</f>
        <v>233.78378378378378</v>
      </c>
      <c r="AI42" s="59">
        <f t="shared" ref="AI42" si="191">MIN(IF(AI41=0,0,+AI29/$G42)+AH42,AI41)</f>
        <v>233.78378378378378</v>
      </c>
      <c r="AJ42" s="59">
        <f t="shared" ref="AJ42" si="192">MIN(IF(AJ41=0,0,+AJ29/$G42)+AI42,AJ41)</f>
        <v>233.78378378378378</v>
      </c>
      <c r="AK42" s="59">
        <f t="shared" ref="AK42" si="193">MIN(IF(AK41=0,0,+AK29/$G42)+AJ42,AK41)</f>
        <v>233.78378378378378</v>
      </c>
      <c r="AL42" s="59">
        <f t="shared" ref="AL42" si="194">MIN(IF(AL41=0,0,+AL29/$G42)+AK42,AL41)</f>
        <v>233.78378378378378</v>
      </c>
      <c r="AM42" s="59">
        <f t="shared" ref="AM42" si="195">MIN(IF(AM41=0,0,+AM29/$G42)+AL42,AM41)</f>
        <v>233.78378378378378</v>
      </c>
      <c r="AN42" s="59">
        <f t="shared" ref="AN42" si="196">MIN(IF(AN41=0,0,+AN29/$G42)+AM42,AN41)</f>
        <v>233.78378378378378</v>
      </c>
      <c r="AO42" s="59">
        <f t="shared" ref="AO42" si="197">MIN(IF(AO41=0,0,+AO29/$G42)+AN42,AO41)</f>
        <v>233.78378378378378</v>
      </c>
      <c r="AP42" s="59">
        <f t="shared" ref="AP42" si="198">MIN(IF(AP41=0,0,+AP29/$G42)+AO42,AP41)</f>
        <v>233.78378378378378</v>
      </c>
      <c r="AQ42" s="59">
        <f t="shared" ref="AQ42" si="199">MIN(IF(AQ41=0,0,+AQ29/$G42)+AP42,AQ41)</f>
        <v>233.78378378378378</v>
      </c>
      <c r="AR42" s="59">
        <f t="shared" ref="AR42" si="200">MIN(IF(AR41=0,0,+AR29/$G42)+AQ42,AR41)</f>
        <v>233.78378378378378</v>
      </c>
      <c r="AS42" s="59">
        <f t="shared" ref="AS42" si="201">MIN(IF(AS41=0,0,+AS29/$G42)+AR42,AS41)</f>
        <v>233.78378378378378</v>
      </c>
      <c r="AT42" s="59">
        <f t="shared" ref="AT42" si="202">MIN(IF(AT41=0,0,+AT29/$G42)+AS42,AT41)</f>
        <v>233.78378378378378</v>
      </c>
      <c r="AU42" s="59">
        <f t="shared" ref="AU42" si="203">MIN(IF(AU41=0,0,+AU29/$G42)+AT42,AU41)</f>
        <v>233.78378378378378</v>
      </c>
      <c r="AV42" s="59">
        <f t="shared" ref="AV42" si="204">MIN(IF(AV41=0,0,+AV29/$G42)+AU42,AV41)</f>
        <v>233.78378378378378</v>
      </c>
      <c r="AW42" s="59">
        <f t="shared" ref="AW42" si="205">MIN(IF(AW41=0,0,+AW29/$G42)+AV42,AW41)</f>
        <v>233.78378378378378</v>
      </c>
      <c r="AX42" s="59">
        <f t="shared" ref="AX42" si="206">MIN(IF(AX41=0,0,+AX29/$G42)+AW42,AX41)</f>
        <v>233.78378378378378</v>
      </c>
      <c r="AY42" s="59">
        <f t="shared" ref="AY42" si="207">MIN(IF(AY41=0,0,+AY29/$G42)+AX42,AY41)</f>
        <v>233.78378378378378</v>
      </c>
      <c r="AZ42" s="59">
        <f t="shared" ref="AZ42" si="208">MIN(IF(AZ41=0,0,+AZ29/$G42)+AY42,AZ41)</f>
        <v>233.78378378378378</v>
      </c>
      <c r="BA42" s="59">
        <f t="shared" ref="BA42" si="209">MIN(IF(BA41=0,0,+BA29/$G42)+AZ42,BA41)</f>
        <v>233.78378378378378</v>
      </c>
      <c r="BB42" s="59">
        <f t="shared" ref="BB42" si="210">MIN(IF(BB41=0,0,+BB29/$G42)+BA42,BB41)</f>
        <v>233.78378378378378</v>
      </c>
      <c r="BC42" s="59">
        <f t="shared" ref="BC42" si="211">MIN(IF(BC41=0,0,+BC29/$G42)+BB42,BC41)</f>
        <v>233.78378378378378</v>
      </c>
      <c r="BD42" s="59">
        <f t="shared" ref="BD42" si="212">MIN(IF(BD41=0,0,+BD29/$G42)+BC42,BD41)</f>
        <v>233.78378378378378</v>
      </c>
      <c r="BE42" s="59">
        <f t="shared" ref="BE42" si="213">MIN(IF(BE41=0,0,+BE29/$G42)+BD42,BE41)</f>
        <v>233.78378378378378</v>
      </c>
      <c r="BF42" s="59">
        <f t="shared" ref="BF42" si="214">MIN(IF(BF41=0,0,+BF29/$G42)+BE42,BF41)</f>
        <v>233.78378378378378</v>
      </c>
      <c r="BG42" s="59">
        <f t="shared" ref="BG42" si="215">MIN(IF(BG41=0,0,+BG29/$G42)+BF42,BG41)</f>
        <v>233.78378378378378</v>
      </c>
      <c r="BH42" s="59">
        <f t="shared" ref="BH42" si="216">MIN(IF(BH41=0,0,+BH29/$G42)+BG42,BH41)</f>
        <v>233.78378378378378</v>
      </c>
      <c r="BI42" s="59">
        <f t="shared" ref="BI42" si="217">MIN(IF(BI41=0,0,+BI29/$G42)+BH42,BI41)</f>
        <v>233.78378378378378</v>
      </c>
      <c r="BJ42" s="59">
        <f t="shared" ref="BJ42" si="218">MIN(IF(BJ41=0,0,+BJ29/$G42)+BI42,BJ41)</f>
        <v>233.78378378378378</v>
      </c>
      <c r="BK42" s="59">
        <f t="shared" ref="BK42" si="219">MIN(IF(BK41=0,0,+BK29/$G42)+BJ42,BK41)</f>
        <v>233.78378378378378</v>
      </c>
      <c r="BL42" s="59">
        <f t="shared" ref="BL42" si="220">MIN(IF(BL41=0,0,+BL29/$G42)+BK42,BL41)</f>
        <v>233.78378378378378</v>
      </c>
      <c r="BM42" s="59">
        <f t="shared" ref="BM42" si="221">MIN(IF(BM41=0,0,+BM29/$G42)+BL42,BM41)</f>
        <v>233.78378378378378</v>
      </c>
      <c r="BN42" s="59">
        <f t="shared" ref="BN42" si="222">MIN(IF(BN41=0,0,+BN29/$G42)+BM42,BN41)</f>
        <v>233.78378378378378</v>
      </c>
      <c r="BO42" s="59">
        <f t="shared" ref="BO42" si="223">MIN(IF(BO41=0,0,+BO29/$G42)+BN42,BO41)</f>
        <v>233.78378378378378</v>
      </c>
      <c r="BP42" s="59">
        <f t="shared" ref="BP42" si="224">MIN(IF(BP41=0,0,+BP29/$G42)+BO42,BP41)</f>
        <v>233.78378378378378</v>
      </c>
      <c r="BQ42" s="59">
        <f t="shared" ref="BQ42" si="225">MIN(IF(BQ41=0,0,+BQ29/$G42)+BP42,BQ41)</f>
        <v>24.324324324317757</v>
      </c>
      <c r="BR42" s="59">
        <f t="shared" ref="BR42" si="226">MIN(IF(BR41=0,0,+BR29/$G42)+BQ42,BR41)</f>
        <v>0</v>
      </c>
      <c r="BS42" s="59">
        <f t="shared" ref="BS42" si="227">MIN(IF(BS41=0,0,+BS29/$G42)+BR42,BS41)</f>
        <v>0</v>
      </c>
      <c r="BT42" s="59">
        <f t="shared" ref="BT42" si="228">MIN(IF(BT41=0,0,+BT29/$G42)+BS42,BT41)</f>
        <v>0</v>
      </c>
      <c r="BU42" s="59">
        <f t="shared" ref="BU42" si="229">MIN(IF(BU41=0,0,+BU29/$G42)+BT42,BU41)</f>
        <v>0</v>
      </c>
      <c r="BV42" s="59">
        <f t="shared" ref="BV42" si="230">MIN(IF(BV41=0,0,+BV29/$G42)+BU42,BV41)</f>
        <v>0</v>
      </c>
      <c r="BW42" s="59">
        <f t="shared" ref="BW42" si="231">MIN(IF(BW41=0,0,+BW29/$G42)+BV42,BW41)</f>
        <v>0</v>
      </c>
      <c r="BX42" s="59">
        <f t="shared" ref="BX42" si="232">MIN(IF(BX41=0,0,+BX29/$G42)+BW42,BX41)</f>
        <v>0</v>
      </c>
      <c r="BY42" s="59">
        <f t="shared" ref="BY42" si="233">MIN(IF(BY41=0,0,+BY29/$G42)+BX42,BY41)</f>
        <v>0</v>
      </c>
      <c r="BZ42" s="59">
        <f t="shared" ref="BZ42" si="234">MIN(IF(BZ41=0,0,+BZ29/$G42)+BY42,BZ41)</f>
        <v>0</v>
      </c>
      <c r="CA42" s="59">
        <f t="shared" ref="CA42" si="235">MIN(IF(CA41=0,0,+CA29/$G42)+BZ42,CA41)</f>
        <v>0</v>
      </c>
      <c r="CB42" s="59">
        <f t="shared" ref="CB42" si="236">MIN(IF(CB41=0,0,+CB29/$G42)+CA42,CB41)</f>
        <v>0</v>
      </c>
      <c r="CC42" s="59">
        <f t="shared" ref="CC42" si="237">MIN(IF(CC41=0,0,+CC29/$G42)+CB42,CC41)</f>
        <v>0</v>
      </c>
      <c r="CD42" s="59">
        <f t="shared" ref="CD42" si="238">MIN(IF(CD41=0,0,+CD29/$G42)+CC42,CD41)</f>
        <v>0</v>
      </c>
      <c r="CE42" s="59">
        <f t="shared" ref="CE42" si="239">MIN(IF(CE41=0,0,+CE29/$G42)+CD42,CE41)</f>
        <v>0</v>
      </c>
      <c r="CF42" s="59">
        <f t="shared" ref="CF42" si="240">MIN(IF(CF41=0,0,+CF29/$G42)+CE42,CF41)</f>
        <v>0</v>
      </c>
      <c r="CG42" s="59">
        <f t="shared" ref="CG42" si="241">MIN(IF(CG41=0,0,+CG29/$G42)+CF42,CG41)</f>
        <v>0</v>
      </c>
      <c r="CH42" s="59">
        <f t="shared" ref="CH42" si="242">MIN(IF(CH41=0,0,+CH29/$G42)+CG42,CH41)</f>
        <v>0</v>
      </c>
      <c r="CI42" s="59">
        <f t="shared" ref="CI42" si="243">MIN(IF(CI41=0,0,+CI29/$G42)+CH42,CI41)</f>
        <v>0</v>
      </c>
      <c r="CJ42" s="59">
        <f t="shared" ref="CJ42" si="244">MIN(IF(CJ41=0,0,+CJ29/$G42)+CI42,CJ41)</f>
        <v>0</v>
      </c>
      <c r="CK42" s="59">
        <f t="shared" ref="CK42" si="245">MIN(IF(CK41=0,0,+CK29/$G42)+CJ42,CK41)</f>
        <v>0</v>
      </c>
      <c r="CL42" s="59">
        <f t="shared" ref="CL42" si="246">MIN(IF(CL41=0,0,+CL29/$G42)+CK42,CL41)</f>
        <v>0</v>
      </c>
      <c r="CM42" s="59">
        <f t="shared" ref="CM42" si="247">MIN(IF(CM41=0,0,+CM29/$G42)+CL42,CM41)</f>
        <v>0</v>
      </c>
      <c r="CN42" s="59">
        <f t="shared" ref="CN42" si="248">MIN(IF(CN41=0,0,+CN29/$G42)+CM42,CN41)</f>
        <v>0</v>
      </c>
      <c r="CO42" s="59">
        <f t="shared" ref="CO42" si="249">MIN(IF(CO41=0,0,+CO29/$G42)+CN42,CO41)</f>
        <v>0</v>
      </c>
      <c r="CP42" s="59">
        <f t="shared" ref="CP42" si="250">MIN(IF(CP41=0,0,+CP29/$G42)+CO42,CP41)</f>
        <v>0</v>
      </c>
    </row>
    <row r="43" spans="2:94" ht="18" x14ac:dyDescent="0.25">
      <c r="F43" s="55" t="s">
        <v>117</v>
      </c>
      <c r="G43" s="55"/>
      <c r="H43" s="57"/>
      <c r="I43" s="57"/>
      <c r="J43" s="57"/>
      <c r="K43" s="57"/>
      <c r="L43" s="57"/>
      <c r="M43" s="57"/>
      <c r="N43" s="59">
        <f>+N41-N42</f>
        <v>0</v>
      </c>
      <c r="O43" s="59">
        <f>+O41-O42</f>
        <v>0</v>
      </c>
      <c r="P43" s="59">
        <f t="shared" ref="P43:CA43" si="251">+P41-P42</f>
        <v>0</v>
      </c>
      <c r="Q43" s="59">
        <f t="shared" si="251"/>
        <v>0</v>
      </c>
      <c r="R43" s="59">
        <f t="shared" si="251"/>
        <v>0</v>
      </c>
      <c r="S43" s="59">
        <f t="shared" si="251"/>
        <v>0</v>
      </c>
      <c r="T43" s="59">
        <f t="shared" si="251"/>
        <v>0</v>
      </c>
      <c r="U43" s="59">
        <f t="shared" si="251"/>
        <v>0</v>
      </c>
      <c r="V43" s="59">
        <f t="shared" si="251"/>
        <v>0</v>
      </c>
      <c r="W43" s="59">
        <f t="shared" si="251"/>
        <v>0</v>
      </c>
      <c r="X43" s="59">
        <f t="shared" si="251"/>
        <v>0</v>
      </c>
      <c r="Y43" s="59">
        <f t="shared" si="251"/>
        <v>0</v>
      </c>
      <c r="Z43" s="59">
        <f t="shared" si="251"/>
        <v>0</v>
      </c>
      <c r="AA43" s="59">
        <f t="shared" si="251"/>
        <v>0</v>
      </c>
      <c r="AB43" s="59">
        <f t="shared" si="251"/>
        <v>0</v>
      </c>
      <c r="AC43" s="59">
        <f t="shared" si="251"/>
        <v>0</v>
      </c>
      <c r="AD43" s="59">
        <f t="shared" si="251"/>
        <v>1566.4864864864865</v>
      </c>
      <c r="AE43" s="59">
        <f t="shared" si="251"/>
        <v>3089.4594594594596</v>
      </c>
      <c r="AF43" s="59">
        <f t="shared" si="251"/>
        <v>4568.9189189189192</v>
      </c>
      <c r="AG43" s="59">
        <f t="shared" si="251"/>
        <v>6296.7567567567567</v>
      </c>
      <c r="AH43" s="59">
        <f t="shared" si="251"/>
        <v>7972.9729729729725</v>
      </c>
      <c r="AI43" s="59">
        <f t="shared" si="251"/>
        <v>7739.1891891891883</v>
      </c>
      <c r="AJ43" s="59">
        <f t="shared" si="251"/>
        <v>7505.4054054054041</v>
      </c>
      <c r="AK43" s="59">
        <f t="shared" si="251"/>
        <v>7271.6216216216199</v>
      </c>
      <c r="AL43" s="59">
        <f t="shared" si="251"/>
        <v>7037.8378378378357</v>
      </c>
      <c r="AM43" s="59">
        <f t="shared" si="251"/>
        <v>6804.0540540540514</v>
      </c>
      <c r="AN43" s="59">
        <f t="shared" si="251"/>
        <v>6570.2702702702672</v>
      </c>
      <c r="AO43" s="59">
        <f t="shared" si="251"/>
        <v>6336.486486486483</v>
      </c>
      <c r="AP43" s="59">
        <f t="shared" si="251"/>
        <v>6102.7027027026988</v>
      </c>
      <c r="AQ43" s="59">
        <f t="shared" si="251"/>
        <v>5868.9189189189146</v>
      </c>
      <c r="AR43" s="59">
        <f t="shared" si="251"/>
        <v>5635.1351351351304</v>
      </c>
      <c r="AS43" s="59">
        <f t="shared" si="251"/>
        <v>5401.3513513513462</v>
      </c>
      <c r="AT43" s="59">
        <f t="shared" si="251"/>
        <v>5167.567567567562</v>
      </c>
      <c r="AU43" s="59">
        <f t="shared" si="251"/>
        <v>4933.7837837837778</v>
      </c>
      <c r="AV43" s="59">
        <f t="shared" si="251"/>
        <v>4699.9999999999936</v>
      </c>
      <c r="AW43" s="59">
        <f t="shared" si="251"/>
        <v>4466.2162162162094</v>
      </c>
      <c r="AX43" s="59">
        <f t="shared" si="251"/>
        <v>4232.4324324324252</v>
      </c>
      <c r="AY43" s="59">
        <f t="shared" si="251"/>
        <v>3998.6486486486415</v>
      </c>
      <c r="AZ43" s="59">
        <f t="shared" si="251"/>
        <v>3764.8648648648577</v>
      </c>
      <c r="BA43" s="59">
        <f t="shared" si="251"/>
        <v>3531.081081081074</v>
      </c>
      <c r="BB43" s="59">
        <f t="shared" si="251"/>
        <v>3297.2972972972902</v>
      </c>
      <c r="BC43" s="59">
        <f t="shared" si="251"/>
        <v>3063.5135135135065</v>
      </c>
      <c r="BD43" s="59">
        <f t="shared" si="251"/>
        <v>2829.7297297297227</v>
      </c>
      <c r="BE43" s="59">
        <f t="shared" si="251"/>
        <v>2595.945945945939</v>
      </c>
      <c r="BF43" s="59">
        <f t="shared" si="251"/>
        <v>2362.1621621621553</v>
      </c>
      <c r="BG43" s="59">
        <f t="shared" si="251"/>
        <v>2128.3783783783715</v>
      </c>
      <c r="BH43" s="59">
        <f t="shared" si="251"/>
        <v>1894.5945945945878</v>
      </c>
      <c r="BI43" s="59">
        <f t="shared" si="251"/>
        <v>1660.810810810804</v>
      </c>
      <c r="BJ43" s="59">
        <f t="shared" si="251"/>
        <v>1427.0270270270203</v>
      </c>
      <c r="BK43" s="59">
        <f t="shared" si="251"/>
        <v>1193.2432432432365</v>
      </c>
      <c r="BL43" s="59">
        <f t="shared" si="251"/>
        <v>959.45945945945277</v>
      </c>
      <c r="BM43" s="59">
        <f t="shared" si="251"/>
        <v>725.67567567566903</v>
      </c>
      <c r="BN43" s="59">
        <f t="shared" si="251"/>
        <v>491.89189189188528</v>
      </c>
      <c r="BO43" s="59">
        <f t="shared" si="251"/>
        <v>258.10810810810153</v>
      </c>
      <c r="BP43" s="59">
        <f t="shared" si="251"/>
        <v>24.324324324317757</v>
      </c>
      <c r="BQ43" s="59">
        <f t="shared" si="251"/>
        <v>0</v>
      </c>
      <c r="BR43" s="59">
        <f t="shared" si="251"/>
        <v>0</v>
      </c>
      <c r="BS43" s="59">
        <f t="shared" si="251"/>
        <v>0</v>
      </c>
      <c r="BT43" s="59">
        <f t="shared" si="251"/>
        <v>0</v>
      </c>
      <c r="BU43" s="59">
        <f t="shared" si="251"/>
        <v>0</v>
      </c>
      <c r="BV43" s="59">
        <f t="shared" si="251"/>
        <v>0</v>
      </c>
      <c r="BW43" s="59">
        <f t="shared" si="251"/>
        <v>0</v>
      </c>
      <c r="BX43" s="59">
        <f t="shared" si="251"/>
        <v>0</v>
      </c>
      <c r="BY43" s="59">
        <f t="shared" si="251"/>
        <v>0</v>
      </c>
      <c r="BZ43" s="59">
        <f t="shared" si="251"/>
        <v>0</v>
      </c>
      <c r="CA43" s="59">
        <f t="shared" si="251"/>
        <v>0</v>
      </c>
      <c r="CB43" s="59">
        <f t="shared" ref="CB43:CP43" si="252">+CB41-CB42</f>
        <v>0</v>
      </c>
      <c r="CC43" s="59">
        <f t="shared" si="252"/>
        <v>0</v>
      </c>
      <c r="CD43" s="59">
        <f t="shared" si="252"/>
        <v>0</v>
      </c>
      <c r="CE43" s="59">
        <f t="shared" si="252"/>
        <v>0</v>
      </c>
      <c r="CF43" s="59">
        <f t="shared" si="252"/>
        <v>0</v>
      </c>
      <c r="CG43" s="59">
        <f t="shared" si="252"/>
        <v>0</v>
      </c>
      <c r="CH43" s="59">
        <f t="shared" si="252"/>
        <v>0</v>
      </c>
      <c r="CI43" s="59">
        <f t="shared" si="252"/>
        <v>0</v>
      </c>
      <c r="CJ43" s="59">
        <f t="shared" si="252"/>
        <v>0</v>
      </c>
      <c r="CK43" s="59">
        <f t="shared" si="252"/>
        <v>0</v>
      </c>
      <c r="CL43" s="59">
        <f t="shared" si="252"/>
        <v>0</v>
      </c>
      <c r="CM43" s="59">
        <f t="shared" si="252"/>
        <v>0</v>
      </c>
      <c r="CN43" s="59">
        <f t="shared" si="252"/>
        <v>0</v>
      </c>
      <c r="CO43" s="59">
        <f t="shared" si="252"/>
        <v>0</v>
      </c>
      <c r="CP43" s="59">
        <f t="shared" si="252"/>
        <v>0</v>
      </c>
    </row>
    <row r="44" spans="2:94" ht="18" x14ac:dyDescent="0.25">
      <c r="F44" s="55" t="s">
        <v>118</v>
      </c>
      <c r="G44" s="60" t="s">
        <v>119</v>
      </c>
      <c r="H44" s="57"/>
      <c r="I44" s="57"/>
      <c r="J44" s="57"/>
      <c r="K44" s="57"/>
      <c r="L44" s="57"/>
      <c r="M44" s="57"/>
      <c r="N44" s="59">
        <f>AVERAGE(N41,N43)</f>
        <v>0</v>
      </c>
      <c r="O44" s="59">
        <f>AVERAGE(O41,O43)</f>
        <v>0</v>
      </c>
      <c r="P44" s="59">
        <f t="shared" ref="P44:CA44" si="253">AVERAGE(P41,P43)</f>
        <v>0</v>
      </c>
      <c r="Q44" s="59">
        <f t="shared" si="253"/>
        <v>0</v>
      </c>
      <c r="R44" s="59">
        <f t="shared" si="253"/>
        <v>0</v>
      </c>
      <c r="S44" s="59">
        <f t="shared" si="253"/>
        <v>0</v>
      </c>
      <c r="T44" s="59">
        <f t="shared" si="253"/>
        <v>0</v>
      </c>
      <c r="U44" s="59">
        <f t="shared" si="253"/>
        <v>0</v>
      </c>
      <c r="V44" s="59">
        <f t="shared" si="253"/>
        <v>0</v>
      </c>
      <c r="W44" s="59">
        <f t="shared" si="253"/>
        <v>0</v>
      </c>
      <c r="X44" s="59">
        <f t="shared" si="253"/>
        <v>0</v>
      </c>
      <c r="Y44" s="59">
        <f t="shared" si="253"/>
        <v>0</v>
      </c>
      <c r="Z44" s="59">
        <f t="shared" si="253"/>
        <v>0</v>
      </c>
      <c r="AA44" s="59">
        <f t="shared" si="253"/>
        <v>0</v>
      </c>
      <c r="AB44" s="59">
        <f t="shared" si="253"/>
        <v>0</v>
      </c>
      <c r="AC44" s="59">
        <f t="shared" si="253"/>
        <v>0</v>
      </c>
      <c r="AD44" s="59">
        <f t="shared" si="253"/>
        <v>1588.2432432432433</v>
      </c>
      <c r="AE44" s="59">
        <f t="shared" si="253"/>
        <v>3132.9729729729734</v>
      </c>
      <c r="AF44" s="59">
        <f t="shared" si="253"/>
        <v>4634.1891891891901</v>
      </c>
      <c r="AG44" s="59">
        <f t="shared" si="253"/>
        <v>6387.8378378378384</v>
      </c>
      <c r="AH44" s="59">
        <f t="shared" si="253"/>
        <v>8089.864864864865</v>
      </c>
      <c r="AI44" s="59">
        <f t="shared" si="253"/>
        <v>7856.0810810810799</v>
      </c>
      <c r="AJ44" s="59">
        <f t="shared" si="253"/>
        <v>7622.2972972972966</v>
      </c>
      <c r="AK44" s="59">
        <f t="shared" si="253"/>
        <v>7388.5135135135115</v>
      </c>
      <c r="AL44" s="59">
        <f t="shared" si="253"/>
        <v>7154.7297297297282</v>
      </c>
      <c r="AM44" s="59">
        <f t="shared" si="253"/>
        <v>6920.9459459459431</v>
      </c>
      <c r="AN44" s="59">
        <f t="shared" si="253"/>
        <v>6687.1621621621598</v>
      </c>
      <c r="AO44" s="59">
        <f t="shared" si="253"/>
        <v>6453.3783783783747</v>
      </c>
      <c r="AP44" s="59">
        <f t="shared" si="253"/>
        <v>6219.5945945945914</v>
      </c>
      <c r="AQ44" s="59">
        <f t="shared" si="253"/>
        <v>5985.8108108108063</v>
      </c>
      <c r="AR44" s="59">
        <f t="shared" si="253"/>
        <v>5752.027027027023</v>
      </c>
      <c r="AS44" s="59">
        <f t="shared" si="253"/>
        <v>5518.2432432432379</v>
      </c>
      <c r="AT44" s="59">
        <f t="shared" si="253"/>
        <v>5284.4594594594546</v>
      </c>
      <c r="AU44" s="59">
        <f t="shared" si="253"/>
        <v>5050.6756756756695</v>
      </c>
      <c r="AV44" s="59">
        <f t="shared" si="253"/>
        <v>4816.8918918918862</v>
      </c>
      <c r="AW44" s="59">
        <f t="shared" si="253"/>
        <v>4583.1081081081011</v>
      </c>
      <c r="AX44" s="59">
        <f t="shared" si="253"/>
        <v>4349.3243243243178</v>
      </c>
      <c r="AY44" s="59">
        <f t="shared" si="253"/>
        <v>4115.5405405405336</v>
      </c>
      <c r="AZ44" s="59">
        <f t="shared" si="253"/>
        <v>3881.7567567567494</v>
      </c>
      <c r="BA44" s="59">
        <f t="shared" si="253"/>
        <v>3647.9729729729661</v>
      </c>
      <c r="BB44" s="59">
        <f t="shared" si="253"/>
        <v>3414.1891891891819</v>
      </c>
      <c r="BC44" s="59">
        <f t="shared" si="253"/>
        <v>3180.4054054053986</v>
      </c>
      <c r="BD44" s="59">
        <f t="shared" si="253"/>
        <v>2946.6216216216144</v>
      </c>
      <c r="BE44" s="59">
        <f t="shared" si="253"/>
        <v>2712.8378378378311</v>
      </c>
      <c r="BF44" s="59">
        <f t="shared" si="253"/>
        <v>2479.0540540540469</v>
      </c>
      <c r="BG44" s="59">
        <f t="shared" si="253"/>
        <v>2245.2702702702636</v>
      </c>
      <c r="BH44" s="59">
        <f t="shared" si="253"/>
        <v>2011.4864864864796</v>
      </c>
      <c r="BI44" s="59">
        <f t="shared" si="253"/>
        <v>1777.7027027026959</v>
      </c>
      <c r="BJ44" s="59">
        <f t="shared" si="253"/>
        <v>1543.9189189189121</v>
      </c>
      <c r="BK44" s="59">
        <f t="shared" si="253"/>
        <v>1310.1351351351284</v>
      </c>
      <c r="BL44" s="59">
        <f t="shared" si="253"/>
        <v>1076.3513513513446</v>
      </c>
      <c r="BM44" s="59">
        <f t="shared" si="253"/>
        <v>842.5675675675609</v>
      </c>
      <c r="BN44" s="59">
        <f t="shared" si="253"/>
        <v>608.78378378377715</v>
      </c>
      <c r="BO44" s="59">
        <f t="shared" si="253"/>
        <v>374.99999999999341</v>
      </c>
      <c r="BP44" s="59">
        <f t="shared" si="253"/>
        <v>141.21621621620966</v>
      </c>
      <c r="BQ44" s="59">
        <f t="shared" si="253"/>
        <v>12.162162162158879</v>
      </c>
      <c r="BR44" s="59">
        <f t="shared" si="253"/>
        <v>0</v>
      </c>
      <c r="BS44" s="59">
        <f t="shared" si="253"/>
        <v>0</v>
      </c>
      <c r="BT44" s="59">
        <f t="shared" si="253"/>
        <v>0</v>
      </c>
      <c r="BU44" s="59">
        <f t="shared" si="253"/>
        <v>0</v>
      </c>
      <c r="BV44" s="59">
        <f t="shared" si="253"/>
        <v>0</v>
      </c>
      <c r="BW44" s="59">
        <f t="shared" si="253"/>
        <v>0</v>
      </c>
      <c r="BX44" s="59">
        <f t="shared" si="253"/>
        <v>0</v>
      </c>
      <c r="BY44" s="59">
        <f t="shared" si="253"/>
        <v>0</v>
      </c>
      <c r="BZ44" s="59">
        <f t="shared" si="253"/>
        <v>0</v>
      </c>
      <c r="CA44" s="59">
        <f t="shared" si="253"/>
        <v>0</v>
      </c>
      <c r="CB44" s="59">
        <f t="shared" ref="CB44:CP44" si="254">AVERAGE(CB41,CB43)</f>
        <v>0</v>
      </c>
      <c r="CC44" s="59">
        <f t="shared" si="254"/>
        <v>0</v>
      </c>
      <c r="CD44" s="59">
        <f t="shared" si="254"/>
        <v>0</v>
      </c>
      <c r="CE44" s="59">
        <f t="shared" si="254"/>
        <v>0</v>
      </c>
      <c r="CF44" s="59">
        <f t="shared" si="254"/>
        <v>0</v>
      </c>
      <c r="CG44" s="59">
        <f t="shared" si="254"/>
        <v>0</v>
      </c>
      <c r="CH44" s="59">
        <f t="shared" si="254"/>
        <v>0</v>
      </c>
      <c r="CI44" s="59">
        <f t="shared" si="254"/>
        <v>0</v>
      </c>
      <c r="CJ44" s="59">
        <f t="shared" si="254"/>
        <v>0</v>
      </c>
      <c r="CK44" s="59">
        <f t="shared" si="254"/>
        <v>0</v>
      </c>
      <c r="CL44" s="59">
        <f t="shared" si="254"/>
        <v>0</v>
      </c>
      <c r="CM44" s="59">
        <f t="shared" si="254"/>
        <v>0</v>
      </c>
      <c r="CN44" s="59">
        <f t="shared" si="254"/>
        <v>0</v>
      </c>
      <c r="CO44" s="59">
        <f t="shared" si="254"/>
        <v>0</v>
      </c>
      <c r="CP44" s="59">
        <f t="shared" si="254"/>
        <v>0</v>
      </c>
    </row>
    <row r="45" spans="2:94" s="61" customFormat="1" ht="18" x14ac:dyDescent="0.25">
      <c r="F45" s="62" t="s">
        <v>120</v>
      </c>
      <c r="G45" s="63">
        <v>3.1199999999999999E-2</v>
      </c>
      <c r="H45" s="64"/>
      <c r="I45" s="64"/>
      <c r="J45" s="64"/>
      <c r="K45" s="64"/>
      <c r="L45" s="64"/>
      <c r="M45" s="64"/>
      <c r="N45" s="65">
        <f>+N44*$G45+N42</f>
        <v>0</v>
      </c>
      <c r="O45" s="65">
        <f>+O44*$G45+O42</f>
        <v>0</v>
      </c>
      <c r="P45" s="65">
        <f t="shared" ref="P45:CA45" si="255">+P44*$G45+P42</f>
        <v>0</v>
      </c>
      <c r="Q45" s="65">
        <f t="shared" si="255"/>
        <v>0</v>
      </c>
      <c r="R45" s="65">
        <f t="shared" si="255"/>
        <v>0</v>
      </c>
      <c r="S45" s="65">
        <f t="shared" si="255"/>
        <v>0</v>
      </c>
      <c r="T45" s="65">
        <f t="shared" si="255"/>
        <v>0</v>
      </c>
      <c r="U45" s="65">
        <f t="shared" si="255"/>
        <v>0</v>
      </c>
      <c r="V45" s="65">
        <f t="shared" si="255"/>
        <v>0</v>
      </c>
      <c r="W45" s="65">
        <f t="shared" si="255"/>
        <v>0</v>
      </c>
      <c r="X45" s="65">
        <f t="shared" si="255"/>
        <v>0</v>
      </c>
      <c r="Y45" s="65">
        <f t="shared" si="255"/>
        <v>0</v>
      </c>
      <c r="Z45" s="65">
        <f t="shared" si="255"/>
        <v>0</v>
      </c>
      <c r="AA45" s="65">
        <f t="shared" si="255"/>
        <v>0</v>
      </c>
      <c r="AB45" s="65">
        <f t="shared" si="255"/>
        <v>0</v>
      </c>
      <c r="AC45" s="65">
        <f t="shared" si="255"/>
        <v>0</v>
      </c>
      <c r="AD45" s="65">
        <f t="shared" si="255"/>
        <v>93.066702702702713</v>
      </c>
      <c r="AE45" s="65">
        <f t="shared" si="255"/>
        <v>184.77578378378379</v>
      </c>
      <c r="AF45" s="65">
        <f t="shared" si="255"/>
        <v>275.12724324324324</v>
      </c>
      <c r="AG45" s="65">
        <f t="shared" si="255"/>
        <v>381.4627027027027</v>
      </c>
      <c r="AH45" s="65">
        <f t="shared" si="255"/>
        <v>486.18756756756756</v>
      </c>
      <c r="AI45" s="65">
        <f t="shared" si="255"/>
        <v>478.89351351351343</v>
      </c>
      <c r="AJ45" s="65">
        <f t="shared" si="255"/>
        <v>471.59945945945941</v>
      </c>
      <c r="AK45" s="65">
        <f t="shared" si="255"/>
        <v>464.30540540540528</v>
      </c>
      <c r="AL45" s="65">
        <f t="shared" si="255"/>
        <v>457.01135135135132</v>
      </c>
      <c r="AM45" s="65">
        <f t="shared" si="255"/>
        <v>449.71729729729719</v>
      </c>
      <c r="AN45" s="65">
        <f t="shared" si="255"/>
        <v>442.42324324324318</v>
      </c>
      <c r="AO45" s="65">
        <f t="shared" si="255"/>
        <v>435.12918918918905</v>
      </c>
      <c r="AP45" s="65">
        <f t="shared" si="255"/>
        <v>427.83513513513503</v>
      </c>
      <c r="AQ45" s="65">
        <f t="shared" si="255"/>
        <v>420.54108108108096</v>
      </c>
      <c r="AR45" s="65">
        <f t="shared" si="255"/>
        <v>413.24702702702689</v>
      </c>
      <c r="AS45" s="65">
        <f t="shared" si="255"/>
        <v>405.95297297297282</v>
      </c>
      <c r="AT45" s="65">
        <f t="shared" si="255"/>
        <v>398.65891891891874</v>
      </c>
      <c r="AU45" s="65">
        <f t="shared" si="255"/>
        <v>391.36486486486467</v>
      </c>
      <c r="AV45" s="65">
        <f t="shared" si="255"/>
        <v>384.0708108108106</v>
      </c>
      <c r="AW45" s="65">
        <f t="shared" si="255"/>
        <v>376.77675675675653</v>
      </c>
      <c r="AX45" s="65">
        <f t="shared" si="255"/>
        <v>369.48270270270245</v>
      </c>
      <c r="AY45" s="65">
        <f t="shared" si="255"/>
        <v>362.18864864864838</v>
      </c>
      <c r="AZ45" s="65">
        <f t="shared" si="255"/>
        <v>354.89459459459437</v>
      </c>
      <c r="BA45" s="65">
        <f t="shared" si="255"/>
        <v>347.60054054054029</v>
      </c>
      <c r="BB45" s="65">
        <f t="shared" si="255"/>
        <v>340.30648648648628</v>
      </c>
      <c r="BC45" s="65">
        <f t="shared" si="255"/>
        <v>333.01243243243221</v>
      </c>
      <c r="BD45" s="65">
        <f t="shared" si="255"/>
        <v>325.71837837837813</v>
      </c>
      <c r="BE45" s="65">
        <f t="shared" si="255"/>
        <v>318.42432432432412</v>
      </c>
      <c r="BF45" s="65">
        <f t="shared" si="255"/>
        <v>311.13027027027005</v>
      </c>
      <c r="BG45" s="65">
        <f t="shared" si="255"/>
        <v>303.83621621621603</v>
      </c>
      <c r="BH45" s="65">
        <f t="shared" si="255"/>
        <v>296.54216216216196</v>
      </c>
      <c r="BI45" s="65">
        <f t="shared" si="255"/>
        <v>289.24810810810789</v>
      </c>
      <c r="BJ45" s="65">
        <f t="shared" si="255"/>
        <v>281.95405405405381</v>
      </c>
      <c r="BK45" s="65">
        <f t="shared" si="255"/>
        <v>274.6599999999998</v>
      </c>
      <c r="BL45" s="65">
        <f t="shared" si="255"/>
        <v>267.36594594594573</v>
      </c>
      <c r="BM45" s="65">
        <f t="shared" si="255"/>
        <v>260.07189189189165</v>
      </c>
      <c r="BN45" s="65">
        <f t="shared" si="255"/>
        <v>252.77783783783764</v>
      </c>
      <c r="BO45" s="65">
        <f t="shared" si="255"/>
        <v>245.48378378378357</v>
      </c>
      <c r="BP45" s="65">
        <f t="shared" si="255"/>
        <v>238.18972972972952</v>
      </c>
      <c r="BQ45" s="65">
        <f t="shared" si="255"/>
        <v>24.703783783777116</v>
      </c>
      <c r="BR45" s="65">
        <f t="shared" si="255"/>
        <v>0</v>
      </c>
      <c r="BS45" s="65">
        <f t="shared" si="255"/>
        <v>0</v>
      </c>
      <c r="BT45" s="65">
        <f t="shared" si="255"/>
        <v>0</v>
      </c>
      <c r="BU45" s="65">
        <f t="shared" si="255"/>
        <v>0</v>
      </c>
      <c r="BV45" s="65">
        <f t="shared" si="255"/>
        <v>0</v>
      </c>
      <c r="BW45" s="65">
        <f t="shared" si="255"/>
        <v>0</v>
      </c>
      <c r="BX45" s="65">
        <f t="shared" si="255"/>
        <v>0</v>
      </c>
      <c r="BY45" s="65">
        <f t="shared" si="255"/>
        <v>0</v>
      </c>
      <c r="BZ45" s="65">
        <f t="shared" si="255"/>
        <v>0</v>
      </c>
      <c r="CA45" s="65">
        <f t="shared" si="255"/>
        <v>0</v>
      </c>
      <c r="CB45" s="65">
        <f t="shared" ref="CB45:CP45" si="256">+CB44*$G45+CB42</f>
        <v>0</v>
      </c>
      <c r="CC45" s="65">
        <f t="shared" si="256"/>
        <v>0</v>
      </c>
      <c r="CD45" s="65">
        <f t="shared" si="256"/>
        <v>0</v>
      </c>
      <c r="CE45" s="65">
        <f t="shared" si="256"/>
        <v>0</v>
      </c>
      <c r="CF45" s="65">
        <f t="shared" si="256"/>
        <v>0</v>
      </c>
      <c r="CG45" s="65">
        <f t="shared" si="256"/>
        <v>0</v>
      </c>
      <c r="CH45" s="65">
        <f t="shared" si="256"/>
        <v>0</v>
      </c>
      <c r="CI45" s="65">
        <f t="shared" si="256"/>
        <v>0</v>
      </c>
      <c r="CJ45" s="65">
        <f t="shared" si="256"/>
        <v>0</v>
      </c>
      <c r="CK45" s="65">
        <f t="shared" si="256"/>
        <v>0</v>
      </c>
      <c r="CL45" s="65">
        <f t="shared" si="256"/>
        <v>0</v>
      </c>
      <c r="CM45" s="65">
        <f t="shared" si="256"/>
        <v>0</v>
      </c>
      <c r="CN45" s="65">
        <f t="shared" si="256"/>
        <v>0</v>
      </c>
      <c r="CO45" s="65">
        <f t="shared" si="256"/>
        <v>0</v>
      </c>
      <c r="CP45" s="65">
        <f t="shared" si="256"/>
        <v>0</v>
      </c>
    </row>
  </sheetData>
  <mergeCells count="6">
    <mergeCell ref="B5:C5"/>
    <mergeCell ref="B7:B15"/>
    <mergeCell ref="I15:M15"/>
    <mergeCell ref="B27:C27"/>
    <mergeCell ref="B29:B37"/>
    <mergeCell ref="I37:M37"/>
  </mergeCells>
  <dataValidations disablePrompts="1" count="2">
    <dataValidation type="list" allowBlank="1" showInputMessage="1" showErrorMessage="1" sqref="H16 H12:H13 H38 H34:H35" xr:uid="{680EB20A-D1E5-4CBE-A3F7-D04CA959A024}">
      <formula1>"Fixed,Variable"</formula1>
    </dataValidation>
    <dataValidation type="list" allowBlank="1" showInputMessage="1" showErrorMessage="1" sqref="E16 E12:E13 E38 E34:E35" xr:uid="{799EBD8F-7976-4E15-A188-1E8A48D7B23C}">
      <formula1>Variables</formula1>
    </dataValidation>
  </dataValidations>
  <hyperlinks>
    <hyperlink ref="G3" location="'TITLE PAGE'!A1" display="Back to title page" xr:uid="{43E3F4BD-9CB2-4043-8053-DC43E2188352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02FF0-34F3-42D2-8439-D9EAC5E2743D}">
  <dimension ref="A1:CP44"/>
  <sheetViews>
    <sheetView topLeftCell="A6" zoomScale="60" zoomScaleNormal="60" workbookViewId="0">
      <selection activeCell="D41" sqref="D41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42.8554687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6384" width="10.8554687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47.85" customHeight="1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48.6" customHeight="1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17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28.5" x14ac:dyDescent="0.2">
      <c r="B7" s="155" t="s">
        <v>99</v>
      </c>
      <c r="C7" s="28" t="s">
        <v>133</v>
      </c>
      <c r="D7" s="28" t="s">
        <v>134</v>
      </c>
      <c r="E7" s="19" t="s">
        <v>100</v>
      </c>
      <c r="F7" s="20"/>
      <c r="G7" s="21">
        <v>15</v>
      </c>
      <c r="H7" s="22" t="s">
        <v>101</v>
      </c>
      <c r="I7" s="23"/>
      <c r="J7" s="24"/>
      <c r="K7" s="24"/>
      <c r="L7" s="24"/>
      <c r="M7" s="24"/>
      <c r="N7" s="76">
        <v>2330</v>
      </c>
      <c r="O7" s="76">
        <v>15700</v>
      </c>
      <c r="P7" s="79">
        <v>15700</v>
      </c>
      <c r="Q7" s="80">
        <v>15700</v>
      </c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28.5" x14ac:dyDescent="0.2">
      <c r="B8" s="156"/>
      <c r="C8" s="28" t="s">
        <v>133</v>
      </c>
      <c r="D8" s="28" t="s">
        <v>134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77">
        <v>110</v>
      </c>
      <c r="S8" s="77">
        <v>110</v>
      </c>
      <c r="T8" s="77">
        <v>110</v>
      </c>
      <c r="U8" s="77">
        <v>110</v>
      </c>
      <c r="V8" s="77">
        <v>110</v>
      </c>
      <c r="W8" s="77">
        <v>110</v>
      </c>
      <c r="X8" s="77">
        <v>110</v>
      </c>
      <c r="Y8" s="77">
        <v>110</v>
      </c>
      <c r="Z8" s="77">
        <v>110</v>
      </c>
      <c r="AA8" s="77">
        <v>110</v>
      </c>
      <c r="AB8" s="77">
        <v>110</v>
      </c>
      <c r="AC8" s="77">
        <v>110</v>
      </c>
      <c r="AD8" s="77">
        <v>110</v>
      </c>
      <c r="AE8" s="77">
        <v>110</v>
      </c>
      <c r="AF8" s="77">
        <v>110</v>
      </c>
      <c r="AG8" s="77">
        <v>110</v>
      </c>
      <c r="AH8" s="77">
        <v>110</v>
      </c>
      <c r="AI8" s="77">
        <v>110</v>
      </c>
      <c r="AJ8" s="77">
        <v>110</v>
      </c>
      <c r="AK8" s="77">
        <v>110</v>
      </c>
      <c r="AL8" s="77">
        <v>110</v>
      </c>
      <c r="AM8" s="77">
        <v>110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28.5" x14ac:dyDescent="0.2">
      <c r="B9" s="156"/>
      <c r="C9" s="28" t="s">
        <v>133</v>
      </c>
      <c r="D9" s="28" t="s">
        <v>134</v>
      </c>
      <c r="E9" s="28" t="s">
        <v>104</v>
      </c>
      <c r="F9" s="67"/>
      <c r="G9" s="29"/>
      <c r="H9" s="30" t="s">
        <v>103</v>
      </c>
      <c r="I9" s="31"/>
      <c r="J9" s="32"/>
      <c r="K9" s="32"/>
      <c r="L9" s="32"/>
      <c r="M9" s="32"/>
      <c r="N9" s="35">
        <f>+N23</f>
        <v>225.60613333333333</v>
      </c>
      <c r="O9" s="35">
        <f t="shared" ref="O9:BZ9" si="0">+O23</f>
        <v>1740.9384</v>
      </c>
      <c r="P9" s="35">
        <f t="shared" si="0"/>
        <v>3223.6146666666668</v>
      </c>
      <c r="Q9" s="35">
        <f t="shared" si="0"/>
        <v>4673.6349333333337</v>
      </c>
      <c r="R9" s="35">
        <f t="shared" si="0"/>
        <v>4570.8205333333335</v>
      </c>
      <c r="S9" s="35">
        <f t="shared" si="0"/>
        <v>4468.0061333333333</v>
      </c>
      <c r="T9" s="35">
        <f t="shared" si="0"/>
        <v>4365.191733333334</v>
      </c>
      <c r="U9" s="35">
        <f t="shared" si="0"/>
        <v>4262.3773333333338</v>
      </c>
      <c r="V9" s="35">
        <f t="shared" si="0"/>
        <v>4159.5629333333336</v>
      </c>
      <c r="W9" s="35">
        <f t="shared" si="0"/>
        <v>4056.7485333333334</v>
      </c>
      <c r="X9" s="35">
        <f t="shared" si="0"/>
        <v>3953.9341333333332</v>
      </c>
      <c r="Y9" s="35">
        <f t="shared" si="0"/>
        <v>3851.119733333333</v>
      </c>
      <c r="Z9" s="35">
        <f t="shared" si="0"/>
        <v>3748.3053333333332</v>
      </c>
      <c r="AA9" s="35">
        <f t="shared" si="0"/>
        <v>3645.4909333333335</v>
      </c>
      <c r="AB9" s="35">
        <f t="shared" si="0"/>
        <v>3542.6765333333333</v>
      </c>
      <c r="AC9" s="35">
        <f t="shared" si="0"/>
        <v>3439.8621333333331</v>
      </c>
      <c r="AD9" s="35">
        <f t="shared" si="0"/>
        <v>3031.227466666644</v>
      </c>
      <c r="AE9" s="35">
        <f t="shared" si="0"/>
        <v>0</v>
      </c>
      <c r="AF9" s="35">
        <f t="shared" si="0"/>
        <v>0</v>
      </c>
      <c r="AG9" s="35">
        <f t="shared" si="0"/>
        <v>0</v>
      </c>
      <c r="AH9" s="35">
        <f t="shared" si="0"/>
        <v>0</v>
      </c>
      <c r="AI9" s="35">
        <f t="shared" si="0"/>
        <v>0</v>
      </c>
      <c r="AJ9" s="35">
        <f t="shared" si="0"/>
        <v>0</v>
      </c>
      <c r="AK9" s="35">
        <f t="shared" si="0"/>
        <v>0</v>
      </c>
      <c r="AL9" s="35">
        <f t="shared" si="0"/>
        <v>0</v>
      </c>
      <c r="AM9" s="35">
        <f t="shared" si="0"/>
        <v>0</v>
      </c>
      <c r="AN9" s="35">
        <f t="shared" si="0"/>
        <v>0</v>
      </c>
      <c r="AO9" s="35">
        <f t="shared" si="0"/>
        <v>0</v>
      </c>
      <c r="AP9" s="35">
        <f t="shared" si="0"/>
        <v>0</v>
      </c>
      <c r="AQ9" s="35">
        <f t="shared" si="0"/>
        <v>0</v>
      </c>
      <c r="AR9" s="35">
        <f t="shared" si="0"/>
        <v>0</v>
      </c>
      <c r="AS9" s="35">
        <f t="shared" si="0"/>
        <v>0</v>
      </c>
      <c r="AT9" s="35">
        <f t="shared" si="0"/>
        <v>0</v>
      </c>
      <c r="AU9" s="35">
        <f t="shared" si="0"/>
        <v>0</v>
      </c>
      <c r="AV9" s="35">
        <f t="shared" si="0"/>
        <v>0</v>
      </c>
      <c r="AW9" s="35">
        <f t="shared" si="0"/>
        <v>0</v>
      </c>
      <c r="AX9" s="35">
        <f t="shared" si="0"/>
        <v>0</v>
      </c>
      <c r="AY9" s="35">
        <f t="shared" si="0"/>
        <v>0</v>
      </c>
      <c r="AZ9" s="35">
        <f t="shared" si="0"/>
        <v>0</v>
      </c>
      <c r="BA9" s="35">
        <f t="shared" si="0"/>
        <v>0</v>
      </c>
      <c r="BB9" s="35">
        <f t="shared" si="0"/>
        <v>0</v>
      </c>
      <c r="BC9" s="35">
        <f t="shared" si="0"/>
        <v>0</v>
      </c>
      <c r="BD9" s="35">
        <f t="shared" si="0"/>
        <v>0</v>
      </c>
      <c r="BE9" s="35">
        <f t="shared" si="0"/>
        <v>0</v>
      </c>
      <c r="BF9" s="35">
        <f t="shared" si="0"/>
        <v>0</v>
      </c>
      <c r="BG9" s="35">
        <f t="shared" si="0"/>
        <v>0</v>
      </c>
      <c r="BH9" s="35">
        <f t="shared" si="0"/>
        <v>0</v>
      </c>
      <c r="BI9" s="35">
        <f t="shared" si="0"/>
        <v>0</v>
      </c>
      <c r="BJ9" s="35">
        <f t="shared" si="0"/>
        <v>0</v>
      </c>
      <c r="BK9" s="35">
        <f t="shared" si="0"/>
        <v>0</v>
      </c>
      <c r="BL9" s="35">
        <f t="shared" si="0"/>
        <v>0</v>
      </c>
      <c r="BM9" s="35">
        <f t="shared" si="0"/>
        <v>0</v>
      </c>
      <c r="BN9" s="35">
        <f t="shared" si="0"/>
        <v>0</v>
      </c>
      <c r="BO9" s="35">
        <f t="shared" si="0"/>
        <v>0</v>
      </c>
      <c r="BP9" s="35">
        <f t="shared" si="0"/>
        <v>0</v>
      </c>
      <c r="BQ9" s="35">
        <f t="shared" si="0"/>
        <v>0</v>
      </c>
      <c r="BR9" s="35">
        <f t="shared" si="0"/>
        <v>0</v>
      </c>
      <c r="BS9" s="35">
        <f t="shared" si="0"/>
        <v>0</v>
      </c>
      <c r="BT9" s="35">
        <f t="shared" si="0"/>
        <v>0</v>
      </c>
      <c r="BU9" s="35">
        <f t="shared" si="0"/>
        <v>0</v>
      </c>
      <c r="BV9" s="35">
        <f t="shared" si="0"/>
        <v>0</v>
      </c>
      <c r="BW9" s="35">
        <f t="shared" si="0"/>
        <v>0</v>
      </c>
      <c r="BX9" s="35">
        <f t="shared" si="0"/>
        <v>0</v>
      </c>
      <c r="BY9" s="35">
        <f t="shared" si="0"/>
        <v>0</v>
      </c>
      <c r="BZ9" s="35">
        <f t="shared" si="0"/>
        <v>0</v>
      </c>
      <c r="CA9" s="35">
        <f t="shared" ref="CA9:CP9" si="1">+CA23</f>
        <v>0</v>
      </c>
      <c r="CB9" s="35">
        <f t="shared" si="1"/>
        <v>0</v>
      </c>
      <c r="CC9" s="35">
        <f t="shared" si="1"/>
        <v>0</v>
      </c>
      <c r="CD9" s="35">
        <f t="shared" si="1"/>
        <v>0</v>
      </c>
      <c r="CE9" s="35">
        <f t="shared" si="1"/>
        <v>0</v>
      </c>
      <c r="CF9" s="35">
        <f t="shared" si="1"/>
        <v>0</v>
      </c>
      <c r="CG9" s="35">
        <f t="shared" si="1"/>
        <v>0</v>
      </c>
      <c r="CH9" s="35">
        <f t="shared" si="1"/>
        <v>0</v>
      </c>
      <c r="CI9" s="35">
        <f t="shared" si="1"/>
        <v>0</v>
      </c>
      <c r="CJ9" s="35">
        <f t="shared" si="1"/>
        <v>0</v>
      </c>
      <c r="CK9" s="35">
        <f t="shared" si="1"/>
        <v>0</v>
      </c>
      <c r="CL9" s="35">
        <f t="shared" si="1"/>
        <v>0</v>
      </c>
      <c r="CM9" s="35">
        <f t="shared" si="1"/>
        <v>0</v>
      </c>
      <c r="CN9" s="35">
        <f t="shared" si="1"/>
        <v>0</v>
      </c>
      <c r="CO9" s="35">
        <f t="shared" si="1"/>
        <v>0</v>
      </c>
      <c r="CP9" s="35">
        <f t="shared" si="1"/>
        <v>0</v>
      </c>
    </row>
    <row r="10" spans="1:94" ht="28.5" x14ac:dyDescent="0.25">
      <c r="B10" s="156"/>
      <c r="C10" s="28" t="s">
        <v>133</v>
      </c>
      <c r="D10" s="28" t="s">
        <v>134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>N10</f>
        <v>3.5000000000000003E-2</v>
      </c>
      <c r="P10" s="38">
        <f t="shared" ref="P10:AM10" si="2">O10</f>
        <v>3.5000000000000003E-2</v>
      </c>
      <c r="Q10" s="38">
        <f t="shared" si="2"/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/>
      <c r="AO10" s="38"/>
      <c r="AP10" s="38"/>
      <c r="AQ10" s="38"/>
      <c r="AR10" s="38"/>
      <c r="AS10" s="37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28.5" x14ac:dyDescent="0.2">
      <c r="B11" s="156"/>
      <c r="C11" s="28" t="s">
        <v>133</v>
      </c>
      <c r="D11" s="28" t="s">
        <v>134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>1/(1+O10)*N11</f>
        <v>0.93351070036640305</v>
      </c>
      <c r="P11" s="39">
        <f t="shared" ref="P11:AM11" si="3">1/(1+P10)*O11</f>
        <v>0.90194270566802237</v>
      </c>
      <c r="Q11" s="39">
        <f t="shared" si="3"/>
        <v>0.87144222769857238</v>
      </c>
      <c r="R11" s="39">
        <f t="shared" si="3"/>
        <v>0.84197316685852408</v>
      </c>
      <c r="S11" s="39">
        <f t="shared" si="3"/>
        <v>0.81350064430775282</v>
      </c>
      <c r="T11" s="39">
        <f t="shared" si="3"/>
        <v>0.78599096068381924</v>
      </c>
      <c r="U11" s="39">
        <f t="shared" si="3"/>
        <v>0.75941155621625056</v>
      </c>
      <c r="V11" s="39">
        <f t="shared" si="3"/>
        <v>0.73373097218961414</v>
      </c>
      <c r="W11" s="39">
        <f t="shared" si="3"/>
        <v>0.70891881370977217</v>
      </c>
      <c r="X11" s="39">
        <f t="shared" si="3"/>
        <v>0.68494571372924851</v>
      </c>
      <c r="Y11" s="39">
        <f t="shared" si="3"/>
        <v>0.66178329828912907</v>
      </c>
      <c r="Z11" s="39">
        <f t="shared" si="3"/>
        <v>0.63940415293635666</v>
      </c>
      <c r="AA11" s="39">
        <f t="shared" si="3"/>
        <v>0.61778179027667313</v>
      </c>
      <c r="AB11" s="39">
        <f t="shared" si="3"/>
        <v>0.59689061862480497</v>
      </c>
      <c r="AC11" s="39">
        <f t="shared" si="3"/>
        <v>0.57670591171478747</v>
      </c>
      <c r="AD11" s="39">
        <f t="shared" si="3"/>
        <v>0.55720377943457733</v>
      </c>
      <c r="AE11" s="39">
        <f t="shared" si="3"/>
        <v>0.53836113955031628</v>
      </c>
      <c r="AF11" s="39">
        <f t="shared" si="3"/>
        <v>0.520155690386779</v>
      </c>
      <c r="AG11" s="39">
        <f t="shared" si="3"/>
        <v>0.50256588443167061</v>
      </c>
      <c r="AH11" s="39">
        <f t="shared" si="3"/>
        <v>0.48557090283253201</v>
      </c>
      <c r="AI11" s="39">
        <f t="shared" si="3"/>
        <v>0.46915063075606961</v>
      </c>
      <c r="AJ11" s="39">
        <f t="shared" si="3"/>
        <v>0.45328563358074364</v>
      </c>
      <c r="AK11" s="39">
        <f t="shared" si="3"/>
        <v>0.43795713389443836</v>
      </c>
      <c r="AL11" s="39">
        <f t="shared" si="3"/>
        <v>0.42314698926998878</v>
      </c>
      <c r="AM11" s="39">
        <f t="shared" si="3"/>
        <v>0.40883767079225974</v>
      </c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28.5" x14ac:dyDescent="0.2">
      <c r="B12" s="156"/>
      <c r="C12" s="28" t="s">
        <v>133</v>
      </c>
      <c r="D12" s="28" t="s">
        <v>134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33"/>
      <c r="O12" s="78">
        <f>2503/3</f>
        <v>834.33333333333337</v>
      </c>
      <c r="P12" s="78">
        <f>2503/3</f>
        <v>834.33333333333337</v>
      </c>
      <c r="Q12" s="78">
        <f>2503/3</f>
        <v>834.33333333333337</v>
      </c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28.5" x14ac:dyDescent="0.2">
      <c r="B13" s="156"/>
      <c r="C13" s="28" t="s">
        <v>133</v>
      </c>
      <c r="D13" s="28" t="s">
        <v>134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33"/>
      <c r="O13" s="33"/>
      <c r="P13" s="33"/>
      <c r="Q13" s="68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28" t="s">
        <v>133</v>
      </c>
      <c r="D14" s="28" t="s">
        <v>134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>
        <f t="shared" ref="N14:BY14" si="4">IF((N8+N9)*N11&lt;&gt;0,(N8+N9)*N11,"")</f>
        <v>217.97694041867956</v>
      </c>
      <c r="O14" s="47">
        <f t="shared" si="4"/>
        <v>1625.1846250787651</v>
      </c>
      <c r="P14" s="47">
        <f t="shared" si="4"/>
        <v>2907.5157344844533</v>
      </c>
      <c r="Q14" s="47">
        <f t="shared" si="4"/>
        <v>4072.802837753869</v>
      </c>
      <c r="R14" s="47">
        <f t="shared" si="4"/>
        <v>3941.1252879470726</v>
      </c>
      <c r="S14" s="47">
        <f t="shared" si="4"/>
        <v>3724.2109391115109</v>
      </c>
      <c r="T14" s="47">
        <f t="shared" si="4"/>
        <v>3517.4602497269534</v>
      </c>
      <c r="U14" s="47">
        <f t="shared" si="4"/>
        <v>3320.4338750713268</v>
      </c>
      <c r="V14" s="47">
        <f t="shared" si="4"/>
        <v>3132.7105618994074</v>
      </c>
      <c r="W14" s="47">
        <f t="shared" si="4"/>
        <v>2953.8864272776</v>
      </c>
      <c r="X14" s="47">
        <f t="shared" si="4"/>
        <v>2783.5742655046547</v>
      </c>
      <c r="Y14" s="47">
        <f t="shared" si="4"/>
        <v>2621.4028820434887</v>
      </c>
      <c r="Z14" s="47">
        <f t="shared" si="4"/>
        <v>2467.0164534298274</v>
      </c>
      <c r="AA14" s="47">
        <f t="shared" si="4"/>
        <v>2320.0739121624811</v>
      </c>
      <c r="AB14" s="47">
        <f t="shared" si="4"/>
        <v>2180.2483556176412</v>
      </c>
      <c r="AC14" s="47">
        <f t="shared" si="4"/>
        <v>2047.2264780658004</v>
      </c>
      <c r="AD14" s="47">
        <f t="shared" si="4"/>
        <v>1750.3038164903569</v>
      </c>
      <c r="AE14" s="47">
        <f t="shared" si="4"/>
        <v>59.219725350534787</v>
      </c>
      <c r="AF14" s="47">
        <f t="shared" si="4"/>
        <v>57.217125942545692</v>
      </c>
      <c r="AG14" s="47">
        <f t="shared" si="4"/>
        <v>55.28224728748377</v>
      </c>
      <c r="AH14" s="47">
        <f t="shared" si="4"/>
        <v>53.412799311578524</v>
      </c>
      <c r="AI14" s="47">
        <f t="shared" si="4"/>
        <v>51.60656938316766</v>
      </c>
      <c r="AJ14" s="47">
        <f t="shared" si="4"/>
        <v>49.8614196938818</v>
      </c>
      <c r="AK14" s="47">
        <f t="shared" si="4"/>
        <v>48.17528472838822</v>
      </c>
      <c r="AL14" s="47">
        <f t="shared" si="4"/>
        <v>46.546168819698764</v>
      </c>
      <c r="AM14" s="47">
        <f t="shared" si="4"/>
        <v>44.972143787148575</v>
      </c>
      <c r="AN14" s="47" t="str">
        <f t="shared" si="4"/>
        <v/>
      </c>
      <c r="AO14" s="47" t="str">
        <f t="shared" si="4"/>
        <v/>
      </c>
      <c r="AP14" s="47" t="str">
        <f t="shared" si="4"/>
        <v/>
      </c>
      <c r="AQ14" s="47" t="str">
        <f t="shared" si="4"/>
        <v/>
      </c>
      <c r="AR14" s="47" t="str">
        <f t="shared" si="4"/>
        <v/>
      </c>
      <c r="AS14" s="47" t="str">
        <f t="shared" si="4"/>
        <v/>
      </c>
      <c r="AT14" s="47" t="str">
        <f t="shared" si="4"/>
        <v/>
      </c>
      <c r="AU14" s="47" t="str">
        <f t="shared" si="4"/>
        <v/>
      </c>
      <c r="AV14" s="47" t="str">
        <f t="shared" si="4"/>
        <v/>
      </c>
      <c r="AW14" s="47" t="str">
        <f t="shared" si="4"/>
        <v/>
      </c>
      <c r="AX14" s="47" t="str">
        <f t="shared" si="4"/>
        <v/>
      </c>
      <c r="AY14" s="47" t="str">
        <f t="shared" si="4"/>
        <v/>
      </c>
      <c r="AZ14" s="47" t="str">
        <f t="shared" si="4"/>
        <v/>
      </c>
      <c r="BA14" s="47" t="str">
        <f t="shared" si="4"/>
        <v/>
      </c>
      <c r="BB14" s="47" t="str">
        <f t="shared" si="4"/>
        <v/>
      </c>
      <c r="BC14" s="47" t="str">
        <f t="shared" si="4"/>
        <v/>
      </c>
      <c r="BD14" s="47" t="str">
        <f t="shared" si="4"/>
        <v/>
      </c>
      <c r="BE14" s="47" t="str">
        <f t="shared" si="4"/>
        <v/>
      </c>
      <c r="BF14" s="47" t="str">
        <f t="shared" si="4"/>
        <v/>
      </c>
      <c r="BG14" s="47" t="str">
        <f t="shared" si="4"/>
        <v/>
      </c>
      <c r="BH14" s="47" t="str">
        <f t="shared" si="4"/>
        <v/>
      </c>
      <c r="BI14" s="47" t="str">
        <f t="shared" si="4"/>
        <v/>
      </c>
      <c r="BJ14" s="47" t="str">
        <f t="shared" si="4"/>
        <v/>
      </c>
      <c r="BK14" s="47" t="str">
        <f t="shared" si="4"/>
        <v/>
      </c>
      <c r="BL14" s="47" t="str">
        <f t="shared" si="4"/>
        <v/>
      </c>
      <c r="BM14" s="47" t="str">
        <f t="shared" si="4"/>
        <v/>
      </c>
      <c r="BN14" s="47" t="str">
        <f t="shared" si="4"/>
        <v/>
      </c>
      <c r="BO14" s="47" t="str">
        <f t="shared" si="4"/>
        <v/>
      </c>
      <c r="BP14" s="47" t="str">
        <f t="shared" si="4"/>
        <v/>
      </c>
      <c r="BQ14" s="47" t="str">
        <f t="shared" si="4"/>
        <v/>
      </c>
      <c r="BR14" s="47" t="str">
        <f t="shared" si="4"/>
        <v/>
      </c>
      <c r="BS14" s="47" t="str">
        <f t="shared" si="4"/>
        <v/>
      </c>
      <c r="BT14" s="47" t="str">
        <f t="shared" si="4"/>
        <v/>
      </c>
      <c r="BU14" s="47" t="str">
        <f t="shared" si="4"/>
        <v/>
      </c>
      <c r="BV14" s="47" t="str">
        <f t="shared" si="4"/>
        <v/>
      </c>
      <c r="BW14" s="47" t="str">
        <f t="shared" si="4"/>
        <v/>
      </c>
      <c r="BX14" s="47" t="str">
        <f t="shared" si="4"/>
        <v/>
      </c>
      <c r="BY14" s="47" t="str">
        <f t="shared" si="4"/>
        <v/>
      </c>
      <c r="BZ14" s="47" t="str">
        <f t="shared" ref="BZ14:CP14" si="5">IF((BZ8+BZ9)*BZ11&lt;&gt;0,(BZ8+BZ9)*BZ11,"")</f>
        <v/>
      </c>
      <c r="CA14" s="47" t="str">
        <f t="shared" si="5"/>
        <v/>
      </c>
      <c r="CB14" s="47" t="str">
        <f t="shared" si="5"/>
        <v/>
      </c>
      <c r="CC14" s="47" t="str">
        <f t="shared" si="5"/>
        <v/>
      </c>
      <c r="CD14" s="47" t="str">
        <f t="shared" si="5"/>
        <v/>
      </c>
      <c r="CE14" s="47" t="str">
        <f t="shared" si="5"/>
        <v/>
      </c>
      <c r="CF14" s="47" t="str">
        <f t="shared" si="5"/>
        <v/>
      </c>
      <c r="CG14" s="47" t="str">
        <f t="shared" si="5"/>
        <v/>
      </c>
      <c r="CH14" s="47" t="str">
        <f t="shared" si="5"/>
        <v/>
      </c>
      <c r="CI14" s="47" t="str">
        <f t="shared" si="5"/>
        <v/>
      </c>
      <c r="CJ14" s="47" t="str">
        <f t="shared" si="5"/>
        <v/>
      </c>
      <c r="CK14" s="47" t="str">
        <f t="shared" si="5"/>
        <v/>
      </c>
      <c r="CL14" s="47" t="str">
        <f t="shared" si="5"/>
        <v/>
      </c>
      <c r="CM14" s="47" t="str">
        <f t="shared" si="5"/>
        <v/>
      </c>
      <c r="CN14" s="47" t="str">
        <f t="shared" si="5"/>
        <v/>
      </c>
      <c r="CO14" s="47" t="str">
        <f t="shared" si="5"/>
        <v/>
      </c>
      <c r="CP14" s="48" t="str">
        <f t="shared" si="5"/>
        <v/>
      </c>
    </row>
    <row r="15" spans="1:94" s="42" customFormat="1" ht="29.25" thickBot="1" x14ac:dyDescent="0.25">
      <c r="B15" s="157"/>
      <c r="C15" s="28" t="s">
        <v>133</v>
      </c>
      <c r="D15" s="28" t="s">
        <v>134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46049.447126388317</v>
      </c>
      <c r="J15" s="159"/>
      <c r="K15" s="159"/>
      <c r="L15" s="159"/>
      <c r="M15" s="160"/>
    </row>
    <row r="16" spans="1:94" s="42" customFormat="1" ht="35.25" customHeight="1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2:94" ht="15" thickBot="1" x14ac:dyDescent="0.25"/>
    <row r="18" spans="2:94" ht="18" x14ac:dyDescent="0.25">
      <c r="B18" s="72"/>
      <c r="C18" s="74"/>
      <c r="D18" s="73"/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2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2330</v>
      </c>
      <c r="O19" s="58">
        <f t="shared" ref="O19:AT19" si="6">+O7+N21</f>
        <v>17874.666666666668</v>
      </c>
      <c r="P19" s="58">
        <f t="shared" si="6"/>
        <v>32372.666666666668</v>
      </c>
      <c r="Q19" s="58">
        <f t="shared" si="6"/>
        <v>45824</v>
      </c>
      <c r="R19" s="58">
        <f t="shared" si="6"/>
        <v>42528.666666666664</v>
      </c>
      <c r="S19" s="58">
        <f t="shared" si="6"/>
        <v>39233.333333333328</v>
      </c>
      <c r="T19" s="58">
        <f t="shared" si="6"/>
        <v>35937.999999999993</v>
      </c>
      <c r="U19" s="58">
        <f t="shared" si="6"/>
        <v>32642.666666666657</v>
      </c>
      <c r="V19" s="58">
        <f t="shared" si="6"/>
        <v>29347.333333333321</v>
      </c>
      <c r="W19" s="58">
        <f t="shared" si="6"/>
        <v>26051.999999999985</v>
      </c>
      <c r="X19" s="58">
        <f t="shared" si="6"/>
        <v>22756.66666666665</v>
      </c>
      <c r="Y19" s="58">
        <f t="shared" si="6"/>
        <v>19461.333333333314</v>
      </c>
      <c r="Z19" s="58">
        <f t="shared" si="6"/>
        <v>16165.99999999998</v>
      </c>
      <c r="AA19" s="58">
        <f t="shared" si="6"/>
        <v>12870.666666666646</v>
      </c>
      <c r="AB19" s="58">
        <f t="shared" si="6"/>
        <v>9575.3333333333121</v>
      </c>
      <c r="AC19" s="58">
        <f t="shared" si="6"/>
        <v>6279.9999999999782</v>
      </c>
      <c r="AD19" s="58">
        <f t="shared" si="6"/>
        <v>2984.6666666666442</v>
      </c>
      <c r="AE19" s="58">
        <f t="shared" si="6"/>
        <v>0</v>
      </c>
      <c r="AF19" s="58">
        <f t="shared" si="6"/>
        <v>0</v>
      </c>
      <c r="AG19" s="58">
        <f t="shared" si="6"/>
        <v>0</v>
      </c>
      <c r="AH19" s="58">
        <f t="shared" si="6"/>
        <v>0</v>
      </c>
      <c r="AI19" s="58">
        <f t="shared" si="6"/>
        <v>0</v>
      </c>
      <c r="AJ19" s="58">
        <f t="shared" si="6"/>
        <v>0</v>
      </c>
      <c r="AK19" s="58">
        <f t="shared" si="6"/>
        <v>0</v>
      </c>
      <c r="AL19" s="58">
        <f t="shared" si="6"/>
        <v>0</v>
      </c>
      <c r="AM19" s="58">
        <f t="shared" si="6"/>
        <v>0</v>
      </c>
      <c r="AN19" s="58">
        <f t="shared" si="6"/>
        <v>0</v>
      </c>
      <c r="AO19" s="58">
        <f t="shared" si="6"/>
        <v>0</v>
      </c>
      <c r="AP19" s="58">
        <f t="shared" si="6"/>
        <v>0</v>
      </c>
      <c r="AQ19" s="58">
        <f t="shared" si="6"/>
        <v>0</v>
      </c>
      <c r="AR19" s="58">
        <f t="shared" si="6"/>
        <v>0</v>
      </c>
      <c r="AS19" s="58">
        <f t="shared" si="6"/>
        <v>0</v>
      </c>
      <c r="AT19" s="58">
        <f t="shared" si="6"/>
        <v>0</v>
      </c>
      <c r="AU19" s="58">
        <f t="shared" ref="AU19:BZ19" si="7">+AU7+AT21</f>
        <v>0</v>
      </c>
      <c r="AV19" s="58">
        <f t="shared" si="7"/>
        <v>0</v>
      </c>
      <c r="AW19" s="58">
        <f t="shared" si="7"/>
        <v>0</v>
      </c>
      <c r="AX19" s="58">
        <f t="shared" si="7"/>
        <v>0</v>
      </c>
      <c r="AY19" s="58">
        <f t="shared" si="7"/>
        <v>0</v>
      </c>
      <c r="AZ19" s="58">
        <f t="shared" si="7"/>
        <v>0</v>
      </c>
      <c r="BA19" s="58">
        <f t="shared" si="7"/>
        <v>0</v>
      </c>
      <c r="BB19" s="58">
        <f t="shared" si="7"/>
        <v>0</v>
      </c>
      <c r="BC19" s="58">
        <f t="shared" si="7"/>
        <v>0</v>
      </c>
      <c r="BD19" s="58">
        <f t="shared" si="7"/>
        <v>0</v>
      </c>
      <c r="BE19" s="58">
        <f t="shared" si="7"/>
        <v>0</v>
      </c>
      <c r="BF19" s="58">
        <f t="shared" si="7"/>
        <v>0</v>
      </c>
      <c r="BG19" s="58">
        <f t="shared" si="7"/>
        <v>0</v>
      </c>
      <c r="BH19" s="58">
        <f t="shared" si="7"/>
        <v>0</v>
      </c>
      <c r="BI19" s="58">
        <f t="shared" si="7"/>
        <v>0</v>
      </c>
      <c r="BJ19" s="58">
        <f t="shared" si="7"/>
        <v>0</v>
      </c>
      <c r="BK19" s="58">
        <f t="shared" si="7"/>
        <v>0</v>
      </c>
      <c r="BL19" s="58">
        <f t="shared" si="7"/>
        <v>0</v>
      </c>
      <c r="BM19" s="58">
        <f t="shared" si="7"/>
        <v>0</v>
      </c>
      <c r="BN19" s="58">
        <f t="shared" si="7"/>
        <v>0</v>
      </c>
      <c r="BO19" s="58">
        <f t="shared" si="7"/>
        <v>0</v>
      </c>
      <c r="BP19" s="58">
        <f t="shared" si="7"/>
        <v>0</v>
      </c>
      <c r="BQ19" s="58">
        <f t="shared" si="7"/>
        <v>0</v>
      </c>
      <c r="BR19" s="58">
        <f t="shared" si="7"/>
        <v>0</v>
      </c>
      <c r="BS19" s="58">
        <f t="shared" si="7"/>
        <v>0</v>
      </c>
      <c r="BT19" s="58">
        <f t="shared" si="7"/>
        <v>0</v>
      </c>
      <c r="BU19" s="58">
        <f t="shared" si="7"/>
        <v>0</v>
      </c>
      <c r="BV19" s="58">
        <f t="shared" si="7"/>
        <v>0</v>
      </c>
      <c r="BW19" s="58">
        <f t="shared" si="7"/>
        <v>0</v>
      </c>
      <c r="BX19" s="58">
        <f t="shared" si="7"/>
        <v>0</v>
      </c>
      <c r="BY19" s="58">
        <f t="shared" si="7"/>
        <v>0</v>
      </c>
      <c r="BZ19" s="58">
        <f t="shared" si="7"/>
        <v>0</v>
      </c>
      <c r="CA19" s="58">
        <f t="shared" ref="CA19:CP19" si="8">+CA7+BZ21</f>
        <v>0</v>
      </c>
      <c r="CB19" s="58">
        <f t="shared" si="8"/>
        <v>0</v>
      </c>
      <c r="CC19" s="58">
        <f t="shared" si="8"/>
        <v>0</v>
      </c>
      <c r="CD19" s="58">
        <f t="shared" si="8"/>
        <v>0</v>
      </c>
      <c r="CE19" s="58">
        <f t="shared" si="8"/>
        <v>0</v>
      </c>
      <c r="CF19" s="58">
        <f t="shared" si="8"/>
        <v>0</v>
      </c>
      <c r="CG19" s="58">
        <f t="shared" si="8"/>
        <v>0</v>
      </c>
      <c r="CH19" s="58">
        <f t="shared" si="8"/>
        <v>0</v>
      </c>
      <c r="CI19" s="58">
        <f t="shared" si="8"/>
        <v>0</v>
      </c>
      <c r="CJ19" s="58">
        <f t="shared" si="8"/>
        <v>0</v>
      </c>
      <c r="CK19" s="58">
        <f t="shared" si="8"/>
        <v>0</v>
      </c>
      <c r="CL19" s="58">
        <f t="shared" si="8"/>
        <v>0</v>
      </c>
      <c r="CM19" s="58">
        <f t="shared" si="8"/>
        <v>0</v>
      </c>
      <c r="CN19" s="58">
        <f t="shared" si="8"/>
        <v>0</v>
      </c>
      <c r="CO19" s="58">
        <f t="shared" si="8"/>
        <v>0</v>
      </c>
      <c r="CP19" s="58">
        <f t="shared" si="8"/>
        <v>0</v>
      </c>
    </row>
    <row r="20" spans="2:94" ht="18" x14ac:dyDescent="0.25">
      <c r="F20" s="55" t="s">
        <v>116</v>
      </c>
      <c r="G20" s="55">
        <f>+G7</f>
        <v>15</v>
      </c>
      <c r="H20" s="57"/>
      <c r="I20" s="57"/>
      <c r="J20" s="57"/>
      <c r="K20" s="57"/>
      <c r="L20" s="57"/>
      <c r="M20" s="57"/>
      <c r="N20" s="59">
        <f>IF(N19=0,0,+N7/$G20)</f>
        <v>155.33333333333334</v>
      </c>
      <c r="O20" s="59">
        <f t="shared" ref="O20:AT20" si="9">MIN(IF(O19=0,0,+O7/$G20)+N20,O19)</f>
        <v>1202</v>
      </c>
      <c r="P20" s="59">
        <f t="shared" si="9"/>
        <v>2248.666666666667</v>
      </c>
      <c r="Q20" s="59">
        <f t="shared" si="9"/>
        <v>3295.3333333333339</v>
      </c>
      <c r="R20" s="59">
        <f t="shared" si="9"/>
        <v>3295.3333333333339</v>
      </c>
      <c r="S20" s="59">
        <f t="shared" si="9"/>
        <v>3295.3333333333339</v>
      </c>
      <c r="T20" s="59">
        <f t="shared" si="9"/>
        <v>3295.3333333333339</v>
      </c>
      <c r="U20" s="59">
        <f t="shared" si="9"/>
        <v>3295.3333333333339</v>
      </c>
      <c r="V20" s="59">
        <f t="shared" si="9"/>
        <v>3295.3333333333339</v>
      </c>
      <c r="W20" s="59">
        <f t="shared" si="9"/>
        <v>3295.3333333333339</v>
      </c>
      <c r="X20" s="59">
        <f t="shared" si="9"/>
        <v>3295.3333333333339</v>
      </c>
      <c r="Y20" s="59">
        <f t="shared" si="9"/>
        <v>3295.3333333333339</v>
      </c>
      <c r="Z20" s="59">
        <f t="shared" si="9"/>
        <v>3295.3333333333339</v>
      </c>
      <c r="AA20" s="59">
        <f t="shared" si="9"/>
        <v>3295.3333333333339</v>
      </c>
      <c r="AB20" s="59">
        <f t="shared" si="9"/>
        <v>3295.3333333333339</v>
      </c>
      <c r="AC20" s="59">
        <f t="shared" si="9"/>
        <v>3295.3333333333339</v>
      </c>
      <c r="AD20" s="59">
        <f t="shared" si="9"/>
        <v>2984.6666666666442</v>
      </c>
      <c r="AE20" s="59">
        <f t="shared" si="9"/>
        <v>0</v>
      </c>
      <c r="AF20" s="59">
        <f t="shared" si="9"/>
        <v>0</v>
      </c>
      <c r="AG20" s="59">
        <f t="shared" si="9"/>
        <v>0</v>
      </c>
      <c r="AH20" s="59">
        <f t="shared" si="9"/>
        <v>0</v>
      </c>
      <c r="AI20" s="59">
        <f t="shared" si="9"/>
        <v>0</v>
      </c>
      <c r="AJ20" s="59">
        <f t="shared" si="9"/>
        <v>0</v>
      </c>
      <c r="AK20" s="59">
        <f t="shared" si="9"/>
        <v>0</v>
      </c>
      <c r="AL20" s="59">
        <f t="shared" si="9"/>
        <v>0</v>
      </c>
      <c r="AM20" s="59">
        <f t="shared" si="9"/>
        <v>0</v>
      </c>
      <c r="AN20" s="59">
        <f t="shared" si="9"/>
        <v>0</v>
      </c>
      <c r="AO20" s="59">
        <f t="shared" si="9"/>
        <v>0</v>
      </c>
      <c r="AP20" s="59">
        <f t="shared" si="9"/>
        <v>0</v>
      </c>
      <c r="AQ20" s="59">
        <f t="shared" si="9"/>
        <v>0</v>
      </c>
      <c r="AR20" s="59">
        <f t="shared" si="9"/>
        <v>0</v>
      </c>
      <c r="AS20" s="59">
        <f t="shared" si="9"/>
        <v>0</v>
      </c>
      <c r="AT20" s="59">
        <f t="shared" si="9"/>
        <v>0</v>
      </c>
      <c r="AU20" s="59">
        <f t="shared" ref="AU20:BZ20" si="10">MIN(IF(AU19=0,0,+AU7/$G20)+AT20,AU19)</f>
        <v>0</v>
      </c>
      <c r="AV20" s="59">
        <f t="shared" si="10"/>
        <v>0</v>
      </c>
      <c r="AW20" s="59">
        <f t="shared" si="10"/>
        <v>0</v>
      </c>
      <c r="AX20" s="59">
        <f t="shared" si="10"/>
        <v>0</v>
      </c>
      <c r="AY20" s="59">
        <f t="shared" si="10"/>
        <v>0</v>
      </c>
      <c r="AZ20" s="59">
        <f t="shared" si="10"/>
        <v>0</v>
      </c>
      <c r="BA20" s="59">
        <f t="shared" si="10"/>
        <v>0</v>
      </c>
      <c r="BB20" s="59">
        <f t="shared" si="10"/>
        <v>0</v>
      </c>
      <c r="BC20" s="59">
        <f t="shared" si="10"/>
        <v>0</v>
      </c>
      <c r="BD20" s="59">
        <f t="shared" si="10"/>
        <v>0</v>
      </c>
      <c r="BE20" s="59">
        <f t="shared" si="10"/>
        <v>0</v>
      </c>
      <c r="BF20" s="59">
        <f t="shared" si="10"/>
        <v>0</v>
      </c>
      <c r="BG20" s="59">
        <f t="shared" si="10"/>
        <v>0</v>
      </c>
      <c r="BH20" s="59">
        <f t="shared" si="10"/>
        <v>0</v>
      </c>
      <c r="BI20" s="59">
        <f t="shared" si="10"/>
        <v>0</v>
      </c>
      <c r="BJ20" s="59">
        <f t="shared" si="10"/>
        <v>0</v>
      </c>
      <c r="BK20" s="59">
        <f t="shared" si="10"/>
        <v>0</v>
      </c>
      <c r="BL20" s="59">
        <f t="shared" si="10"/>
        <v>0</v>
      </c>
      <c r="BM20" s="59">
        <f t="shared" si="10"/>
        <v>0</v>
      </c>
      <c r="BN20" s="59">
        <f t="shared" si="10"/>
        <v>0</v>
      </c>
      <c r="BO20" s="59">
        <f t="shared" si="10"/>
        <v>0</v>
      </c>
      <c r="BP20" s="59">
        <f t="shared" si="10"/>
        <v>0</v>
      </c>
      <c r="BQ20" s="59">
        <f t="shared" si="10"/>
        <v>0</v>
      </c>
      <c r="BR20" s="59">
        <f t="shared" si="10"/>
        <v>0</v>
      </c>
      <c r="BS20" s="59">
        <f t="shared" si="10"/>
        <v>0</v>
      </c>
      <c r="BT20" s="59">
        <f t="shared" si="10"/>
        <v>0</v>
      </c>
      <c r="BU20" s="59">
        <f t="shared" si="10"/>
        <v>0</v>
      </c>
      <c r="BV20" s="59">
        <f t="shared" si="10"/>
        <v>0</v>
      </c>
      <c r="BW20" s="59">
        <f t="shared" si="10"/>
        <v>0</v>
      </c>
      <c r="BX20" s="59">
        <f t="shared" si="10"/>
        <v>0</v>
      </c>
      <c r="BY20" s="59">
        <f t="shared" si="10"/>
        <v>0</v>
      </c>
      <c r="BZ20" s="59">
        <f t="shared" si="10"/>
        <v>0</v>
      </c>
      <c r="CA20" s="59">
        <f t="shared" ref="CA20:CP20" si="11">MIN(IF(CA19=0,0,+CA7/$G20)+BZ20,CA19)</f>
        <v>0</v>
      </c>
      <c r="CB20" s="59">
        <f t="shared" si="11"/>
        <v>0</v>
      </c>
      <c r="CC20" s="59">
        <f t="shared" si="11"/>
        <v>0</v>
      </c>
      <c r="CD20" s="59">
        <f t="shared" si="11"/>
        <v>0</v>
      </c>
      <c r="CE20" s="59">
        <f t="shared" si="11"/>
        <v>0</v>
      </c>
      <c r="CF20" s="59">
        <f t="shared" si="11"/>
        <v>0</v>
      </c>
      <c r="CG20" s="59">
        <f t="shared" si="11"/>
        <v>0</v>
      </c>
      <c r="CH20" s="59">
        <f t="shared" si="11"/>
        <v>0</v>
      </c>
      <c r="CI20" s="59">
        <f t="shared" si="11"/>
        <v>0</v>
      </c>
      <c r="CJ20" s="59">
        <f t="shared" si="11"/>
        <v>0</v>
      </c>
      <c r="CK20" s="59">
        <f t="shared" si="11"/>
        <v>0</v>
      </c>
      <c r="CL20" s="59">
        <f t="shared" si="11"/>
        <v>0</v>
      </c>
      <c r="CM20" s="59">
        <f t="shared" si="11"/>
        <v>0</v>
      </c>
      <c r="CN20" s="59">
        <f t="shared" si="11"/>
        <v>0</v>
      </c>
      <c r="CO20" s="59">
        <f t="shared" si="11"/>
        <v>0</v>
      </c>
      <c r="CP20" s="59">
        <f t="shared" si="11"/>
        <v>0</v>
      </c>
    </row>
    <row r="21" spans="2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59">
        <f>+N19-N20</f>
        <v>2174.6666666666665</v>
      </c>
      <c r="O21" s="59">
        <f>+O19-O20</f>
        <v>16672.666666666668</v>
      </c>
      <c r="P21" s="59">
        <f t="shared" ref="P21:CA21" si="12">+P19-P20</f>
        <v>30124</v>
      </c>
      <c r="Q21" s="59">
        <f t="shared" si="12"/>
        <v>42528.666666666664</v>
      </c>
      <c r="R21" s="59">
        <f t="shared" si="12"/>
        <v>39233.333333333328</v>
      </c>
      <c r="S21" s="59">
        <f t="shared" si="12"/>
        <v>35937.999999999993</v>
      </c>
      <c r="T21" s="59">
        <f t="shared" si="12"/>
        <v>32642.666666666657</v>
      </c>
      <c r="U21" s="59">
        <f t="shared" si="12"/>
        <v>29347.333333333321</v>
      </c>
      <c r="V21" s="59">
        <f t="shared" si="12"/>
        <v>26051.999999999985</v>
      </c>
      <c r="W21" s="59">
        <f t="shared" si="12"/>
        <v>22756.66666666665</v>
      </c>
      <c r="X21" s="59">
        <f t="shared" si="12"/>
        <v>19461.333333333314</v>
      </c>
      <c r="Y21" s="59">
        <f t="shared" si="12"/>
        <v>16165.99999999998</v>
      </c>
      <c r="Z21" s="59">
        <f t="shared" si="12"/>
        <v>12870.666666666646</v>
      </c>
      <c r="AA21" s="59">
        <f t="shared" si="12"/>
        <v>9575.3333333333121</v>
      </c>
      <c r="AB21" s="59">
        <f t="shared" si="12"/>
        <v>6279.9999999999782</v>
      </c>
      <c r="AC21" s="59">
        <f t="shared" si="12"/>
        <v>2984.6666666666442</v>
      </c>
      <c r="AD21" s="59">
        <f t="shared" si="12"/>
        <v>0</v>
      </c>
      <c r="AE21" s="59">
        <f t="shared" si="12"/>
        <v>0</v>
      </c>
      <c r="AF21" s="59">
        <f t="shared" si="12"/>
        <v>0</v>
      </c>
      <c r="AG21" s="59">
        <f t="shared" si="12"/>
        <v>0</v>
      </c>
      <c r="AH21" s="59">
        <f t="shared" si="12"/>
        <v>0</v>
      </c>
      <c r="AI21" s="59">
        <f t="shared" si="12"/>
        <v>0</v>
      </c>
      <c r="AJ21" s="59">
        <f t="shared" si="12"/>
        <v>0</v>
      </c>
      <c r="AK21" s="59">
        <f t="shared" si="12"/>
        <v>0</v>
      </c>
      <c r="AL21" s="59">
        <f t="shared" si="12"/>
        <v>0</v>
      </c>
      <c r="AM21" s="59">
        <f t="shared" si="12"/>
        <v>0</v>
      </c>
      <c r="AN21" s="59">
        <f t="shared" si="12"/>
        <v>0</v>
      </c>
      <c r="AO21" s="59">
        <f t="shared" si="12"/>
        <v>0</v>
      </c>
      <c r="AP21" s="59">
        <f t="shared" si="12"/>
        <v>0</v>
      </c>
      <c r="AQ21" s="59">
        <f t="shared" si="12"/>
        <v>0</v>
      </c>
      <c r="AR21" s="59">
        <f t="shared" si="12"/>
        <v>0</v>
      </c>
      <c r="AS21" s="59">
        <f t="shared" si="12"/>
        <v>0</v>
      </c>
      <c r="AT21" s="59">
        <f t="shared" si="12"/>
        <v>0</v>
      </c>
      <c r="AU21" s="59">
        <f t="shared" si="12"/>
        <v>0</v>
      </c>
      <c r="AV21" s="59">
        <f t="shared" si="12"/>
        <v>0</v>
      </c>
      <c r="AW21" s="59">
        <f t="shared" si="12"/>
        <v>0</v>
      </c>
      <c r="AX21" s="59">
        <f t="shared" si="12"/>
        <v>0</v>
      </c>
      <c r="AY21" s="59">
        <f t="shared" si="12"/>
        <v>0</v>
      </c>
      <c r="AZ21" s="59">
        <f t="shared" si="12"/>
        <v>0</v>
      </c>
      <c r="BA21" s="59">
        <f t="shared" si="12"/>
        <v>0</v>
      </c>
      <c r="BB21" s="59">
        <f t="shared" si="12"/>
        <v>0</v>
      </c>
      <c r="BC21" s="59">
        <f t="shared" si="12"/>
        <v>0</v>
      </c>
      <c r="BD21" s="59">
        <f t="shared" si="12"/>
        <v>0</v>
      </c>
      <c r="BE21" s="59">
        <f t="shared" si="12"/>
        <v>0</v>
      </c>
      <c r="BF21" s="59">
        <f t="shared" si="12"/>
        <v>0</v>
      </c>
      <c r="BG21" s="59">
        <f t="shared" si="12"/>
        <v>0</v>
      </c>
      <c r="BH21" s="59">
        <f t="shared" si="12"/>
        <v>0</v>
      </c>
      <c r="BI21" s="59">
        <f t="shared" si="12"/>
        <v>0</v>
      </c>
      <c r="BJ21" s="59">
        <f t="shared" si="12"/>
        <v>0</v>
      </c>
      <c r="BK21" s="59">
        <f t="shared" si="12"/>
        <v>0</v>
      </c>
      <c r="BL21" s="59">
        <f t="shared" si="12"/>
        <v>0</v>
      </c>
      <c r="BM21" s="59">
        <f t="shared" si="12"/>
        <v>0</v>
      </c>
      <c r="BN21" s="59">
        <f t="shared" si="12"/>
        <v>0</v>
      </c>
      <c r="BO21" s="59">
        <f t="shared" si="12"/>
        <v>0</v>
      </c>
      <c r="BP21" s="59">
        <f t="shared" si="12"/>
        <v>0</v>
      </c>
      <c r="BQ21" s="59">
        <f t="shared" si="12"/>
        <v>0</v>
      </c>
      <c r="BR21" s="59">
        <f t="shared" si="12"/>
        <v>0</v>
      </c>
      <c r="BS21" s="59">
        <f t="shared" si="12"/>
        <v>0</v>
      </c>
      <c r="BT21" s="59">
        <f t="shared" si="12"/>
        <v>0</v>
      </c>
      <c r="BU21" s="59">
        <f t="shared" si="12"/>
        <v>0</v>
      </c>
      <c r="BV21" s="59">
        <f t="shared" si="12"/>
        <v>0</v>
      </c>
      <c r="BW21" s="59">
        <f t="shared" si="12"/>
        <v>0</v>
      </c>
      <c r="BX21" s="59">
        <f t="shared" si="12"/>
        <v>0</v>
      </c>
      <c r="BY21" s="59">
        <f t="shared" si="12"/>
        <v>0</v>
      </c>
      <c r="BZ21" s="59">
        <f t="shared" si="12"/>
        <v>0</v>
      </c>
      <c r="CA21" s="59">
        <f t="shared" si="12"/>
        <v>0</v>
      </c>
      <c r="CB21" s="59">
        <f t="shared" ref="CB21:CP21" si="13">+CB19-CB20</f>
        <v>0</v>
      </c>
      <c r="CC21" s="59">
        <f t="shared" si="13"/>
        <v>0</v>
      </c>
      <c r="CD21" s="59">
        <f t="shared" si="13"/>
        <v>0</v>
      </c>
      <c r="CE21" s="59">
        <f t="shared" si="13"/>
        <v>0</v>
      </c>
      <c r="CF21" s="59">
        <f t="shared" si="13"/>
        <v>0</v>
      </c>
      <c r="CG21" s="59">
        <f t="shared" si="13"/>
        <v>0</v>
      </c>
      <c r="CH21" s="59">
        <f t="shared" si="13"/>
        <v>0</v>
      </c>
      <c r="CI21" s="59">
        <f t="shared" si="13"/>
        <v>0</v>
      </c>
      <c r="CJ21" s="59">
        <f t="shared" si="13"/>
        <v>0</v>
      </c>
      <c r="CK21" s="59">
        <f t="shared" si="13"/>
        <v>0</v>
      </c>
      <c r="CL21" s="59">
        <f t="shared" si="13"/>
        <v>0</v>
      </c>
      <c r="CM21" s="59">
        <f t="shared" si="13"/>
        <v>0</v>
      </c>
      <c r="CN21" s="59">
        <f t="shared" si="13"/>
        <v>0</v>
      </c>
      <c r="CO21" s="59">
        <f t="shared" si="13"/>
        <v>0</v>
      </c>
      <c r="CP21" s="59">
        <f t="shared" si="13"/>
        <v>0</v>
      </c>
    </row>
    <row r="22" spans="2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59">
        <f>AVERAGE(N19,N21)</f>
        <v>2252.333333333333</v>
      </c>
      <c r="O22" s="59">
        <f>AVERAGE(O19,O21)</f>
        <v>17273.666666666668</v>
      </c>
      <c r="P22" s="59">
        <f t="shared" ref="P22:CA22" si="14">AVERAGE(P19,P21)</f>
        <v>31248.333333333336</v>
      </c>
      <c r="Q22" s="59">
        <f t="shared" si="14"/>
        <v>44176.333333333328</v>
      </c>
      <c r="R22" s="59">
        <f t="shared" si="14"/>
        <v>40881</v>
      </c>
      <c r="S22" s="59">
        <f t="shared" si="14"/>
        <v>37585.666666666657</v>
      </c>
      <c r="T22" s="59">
        <f t="shared" si="14"/>
        <v>34290.333333333328</v>
      </c>
      <c r="U22" s="59">
        <f t="shared" si="14"/>
        <v>30994.999999999989</v>
      </c>
      <c r="V22" s="59">
        <f t="shared" si="14"/>
        <v>27699.666666666653</v>
      </c>
      <c r="W22" s="59">
        <f t="shared" si="14"/>
        <v>24404.333333333318</v>
      </c>
      <c r="X22" s="59">
        <f t="shared" si="14"/>
        <v>21108.999999999982</v>
      </c>
      <c r="Y22" s="59">
        <f t="shared" si="14"/>
        <v>17813.666666666646</v>
      </c>
      <c r="Z22" s="59">
        <f t="shared" si="14"/>
        <v>14518.333333333314</v>
      </c>
      <c r="AA22" s="59">
        <f t="shared" si="14"/>
        <v>11222.999999999978</v>
      </c>
      <c r="AB22" s="59">
        <f t="shared" si="14"/>
        <v>7927.6666666666451</v>
      </c>
      <c r="AC22" s="59">
        <f t="shared" si="14"/>
        <v>4632.3333333333112</v>
      </c>
      <c r="AD22" s="59">
        <f t="shared" si="14"/>
        <v>1492.3333333333221</v>
      </c>
      <c r="AE22" s="59">
        <f t="shared" si="14"/>
        <v>0</v>
      </c>
      <c r="AF22" s="59">
        <f t="shared" si="14"/>
        <v>0</v>
      </c>
      <c r="AG22" s="59">
        <f t="shared" si="14"/>
        <v>0</v>
      </c>
      <c r="AH22" s="59">
        <f t="shared" si="14"/>
        <v>0</v>
      </c>
      <c r="AI22" s="59">
        <f t="shared" si="14"/>
        <v>0</v>
      </c>
      <c r="AJ22" s="59">
        <f t="shared" si="14"/>
        <v>0</v>
      </c>
      <c r="AK22" s="59">
        <f t="shared" si="14"/>
        <v>0</v>
      </c>
      <c r="AL22" s="59">
        <f t="shared" si="14"/>
        <v>0</v>
      </c>
      <c r="AM22" s="59">
        <f t="shared" si="14"/>
        <v>0</v>
      </c>
      <c r="AN22" s="59">
        <f t="shared" si="14"/>
        <v>0</v>
      </c>
      <c r="AO22" s="59">
        <f t="shared" si="14"/>
        <v>0</v>
      </c>
      <c r="AP22" s="59">
        <f t="shared" si="14"/>
        <v>0</v>
      </c>
      <c r="AQ22" s="59">
        <f t="shared" si="14"/>
        <v>0</v>
      </c>
      <c r="AR22" s="59">
        <f t="shared" si="14"/>
        <v>0</v>
      </c>
      <c r="AS22" s="59">
        <f t="shared" si="14"/>
        <v>0</v>
      </c>
      <c r="AT22" s="59">
        <f t="shared" si="14"/>
        <v>0</v>
      </c>
      <c r="AU22" s="59">
        <f t="shared" si="14"/>
        <v>0</v>
      </c>
      <c r="AV22" s="59">
        <f t="shared" si="14"/>
        <v>0</v>
      </c>
      <c r="AW22" s="59">
        <f t="shared" si="14"/>
        <v>0</v>
      </c>
      <c r="AX22" s="59">
        <f t="shared" si="14"/>
        <v>0</v>
      </c>
      <c r="AY22" s="59">
        <f t="shared" si="14"/>
        <v>0</v>
      </c>
      <c r="AZ22" s="59">
        <f t="shared" si="14"/>
        <v>0</v>
      </c>
      <c r="BA22" s="59">
        <f t="shared" si="14"/>
        <v>0</v>
      </c>
      <c r="BB22" s="59">
        <f t="shared" si="14"/>
        <v>0</v>
      </c>
      <c r="BC22" s="59">
        <f t="shared" si="14"/>
        <v>0</v>
      </c>
      <c r="BD22" s="59">
        <f t="shared" si="14"/>
        <v>0</v>
      </c>
      <c r="BE22" s="59">
        <f t="shared" si="14"/>
        <v>0</v>
      </c>
      <c r="BF22" s="59">
        <f t="shared" si="14"/>
        <v>0</v>
      </c>
      <c r="BG22" s="59">
        <f t="shared" si="14"/>
        <v>0</v>
      </c>
      <c r="BH22" s="59">
        <f t="shared" si="14"/>
        <v>0</v>
      </c>
      <c r="BI22" s="59">
        <f t="shared" si="14"/>
        <v>0</v>
      </c>
      <c r="BJ22" s="59">
        <f t="shared" si="14"/>
        <v>0</v>
      </c>
      <c r="BK22" s="59">
        <f t="shared" si="14"/>
        <v>0</v>
      </c>
      <c r="BL22" s="59">
        <f t="shared" si="14"/>
        <v>0</v>
      </c>
      <c r="BM22" s="59">
        <f t="shared" si="14"/>
        <v>0</v>
      </c>
      <c r="BN22" s="59">
        <f t="shared" si="14"/>
        <v>0</v>
      </c>
      <c r="BO22" s="59">
        <f t="shared" si="14"/>
        <v>0</v>
      </c>
      <c r="BP22" s="59">
        <f t="shared" si="14"/>
        <v>0</v>
      </c>
      <c r="BQ22" s="59">
        <f t="shared" si="14"/>
        <v>0</v>
      </c>
      <c r="BR22" s="59">
        <f t="shared" si="14"/>
        <v>0</v>
      </c>
      <c r="BS22" s="59">
        <f t="shared" si="14"/>
        <v>0</v>
      </c>
      <c r="BT22" s="59">
        <f t="shared" si="14"/>
        <v>0</v>
      </c>
      <c r="BU22" s="59">
        <f t="shared" si="14"/>
        <v>0</v>
      </c>
      <c r="BV22" s="59">
        <f t="shared" si="14"/>
        <v>0</v>
      </c>
      <c r="BW22" s="59">
        <f t="shared" si="14"/>
        <v>0</v>
      </c>
      <c r="BX22" s="59">
        <f t="shared" si="14"/>
        <v>0</v>
      </c>
      <c r="BY22" s="59">
        <f t="shared" si="14"/>
        <v>0</v>
      </c>
      <c r="BZ22" s="59">
        <f t="shared" si="14"/>
        <v>0</v>
      </c>
      <c r="CA22" s="59">
        <f t="shared" si="14"/>
        <v>0</v>
      </c>
      <c r="CB22" s="59">
        <f t="shared" ref="CB22:CP22" si="15">AVERAGE(CB19,CB21)</f>
        <v>0</v>
      </c>
      <c r="CC22" s="59">
        <f t="shared" si="15"/>
        <v>0</v>
      </c>
      <c r="CD22" s="59">
        <f t="shared" si="15"/>
        <v>0</v>
      </c>
      <c r="CE22" s="59">
        <f t="shared" si="15"/>
        <v>0</v>
      </c>
      <c r="CF22" s="59">
        <f t="shared" si="15"/>
        <v>0</v>
      </c>
      <c r="CG22" s="59">
        <f t="shared" si="15"/>
        <v>0</v>
      </c>
      <c r="CH22" s="59">
        <f t="shared" si="15"/>
        <v>0</v>
      </c>
      <c r="CI22" s="59">
        <f t="shared" si="15"/>
        <v>0</v>
      </c>
      <c r="CJ22" s="59">
        <f t="shared" si="15"/>
        <v>0</v>
      </c>
      <c r="CK22" s="59">
        <f t="shared" si="15"/>
        <v>0</v>
      </c>
      <c r="CL22" s="59">
        <f t="shared" si="15"/>
        <v>0</v>
      </c>
      <c r="CM22" s="59">
        <f t="shared" si="15"/>
        <v>0</v>
      </c>
      <c r="CN22" s="59">
        <f t="shared" si="15"/>
        <v>0</v>
      </c>
      <c r="CO22" s="59">
        <f t="shared" si="15"/>
        <v>0</v>
      </c>
      <c r="CP22" s="59">
        <f t="shared" si="15"/>
        <v>0</v>
      </c>
    </row>
    <row r="23" spans="2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65">
        <f>+N22*$G23+N20</f>
        <v>225.60613333333333</v>
      </c>
      <c r="O23" s="65">
        <f>+O22*$G23+O20</f>
        <v>1740.9384</v>
      </c>
      <c r="P23" s="65">
        <f t="shared" ref="P23:CA23" si="16">+P22*$G23+P20</f>
        <v>3223.6146666666668</v>
      </c>
      <c r="Q23" s="65">
        <f t="shared" si="16"/>
        <v>4673.6349333333337</v>
      </c>
      <c r="R23" s="65">
        <f t="shared" si="16"/>
        <v>4570.8205333333335</v>
      </c>
      <c r="S23" s="65">
        <f t="shared" si="16"/>
        <v>4468.0061333333333</v>
      </c>
      <c r="T23" s="65">
        <f t="shared" si="16"/>
        <v>4365.191733333334</v>
      </c>
      <c r="U23" s="65">
        <f t="shared" si="16"/>
        <v>4262.3773333333338</v>
      </c>
      <c r="V23" s="65">
        <f t="shared" si="16"/>
        <v>4159.5629333333336</v>
      </c>
      <c r="W23" s="65">
        <f t="shared" si="16"/>
        <v>4056.7485333333334</v>
      </c>
      <c r="X23" s="65">
        <f t="shared" si="16"/>
        <v>3953.9341333333332</v>
      </c>
      <c r="Y23" s="65">
        <f t="shared" si="16"/>
        <v>3851.119733333333</v>
      </c>
      <c r="Z23" s="65">
        <f t="shared" si="16"/>
        <v>3748.3053333333332</v>
      </c>
      <c r="AA23" s="65">
        <f t="shared" si="16"/>
        <v>3645.4909333333335</v>
      </c>
      <c r="AB23" s="65">
        <f t="shared" si="16"/>
        <v>3542.6765333333333</v>
      </c>
      <c r="AC23" s="65">
        <f t="shared" si="16"/>
        <v>3439.8621333333331</v>
      </c>
      <c r="AD23" s="65">
        <f t="shared" si="16"/>
        <v>3031.227466666644</v>
      </c>
      <c r="AE23" s="65">
        <f t="shared" si="16"/>
        <v>0</v>
      </c>
      <c r="AF23" s="65">
        <f t="shared" si="16"/>
        <v>0</v>
      </c>
      <c r="AG23" s="65">
        <f t="shared" si="16"/>
        <v>0</v>
      </c>
      <c r="AH23" s="65">
        <f t="shared" si="16"/>
        <v>0</v>
      </c>
      <c r="AI23" s="65">
        <f t="shared" si="16"/>
        <v>0</v>
      </c>
      <c r="AJ23" s="65">
        <f t="shared" si="16"/>
        <v>0</v>
      </c>
      <c r="AK23" s="65">
        <f t="shared" si="16"/>
        <v>0</v>
      </c>
      <c r="AL23" s="65">
        <f t="shared" si="16"/>
        <v>0</v>
      </c>
      <c r="AM23" s="65">
        <f t="shared" si="16"/>
        <v>0</v>
      </c>
      <c r="AN23" s="65">
        <f t="shared" si="16"/>
        <v>0</v>
      </c>
      <c r="AO23" s="65">
        <f t="shared" si="16"/>
        <v>0</v>
      </c>
      <c r="AP23" s="65">
        <f t="shared" si="16"/>
        <v>0</v>
      </c>
      <c r="AQ23" s="65">
        <f t="shared" si="16"/>
        <v>0</v>
      </c>
      <c r="AR23" s="65">
        <f t="shared" si="16"/>
        <v>0</v>
      </c>
      <c r="AS23" s="65">
        <f t="shared" si="16"/>
        <v>0</v>
      </c>
      <c r="AT23" s="65">
        <f t="shared" si="16"/>
        <v>0</v>
      </c>
      <c r="AU23" s="65">
        <f t="shared" si="16"/>
        <v>0</v>
      </c>
      <c r="AV23" s="65">
        <f t="shared" si="16"/>
        <v>0</v>
      </c>
      <c r="AW23" s="65">
        <f t="shared" si="16"/>
        <v>0</v>
      </c>
      <c r="AX23" s="65">
        <f t="shared" si="16"/>
        <v>0</v>
      </c>
      <c r="AY23" s="65">
        <f t="shared" si="16"/>
        <v>0</v>
      </c>
      <c r="AZ23" s="65">
        <f t="shared" si="16"/>
        <v>0</v>
      </c>
      <c r="BA23" s="65">
        <f t="shared" si="16"/>
        <v>0</v>
      </c>
      <c r="BB23" s="65">
        <f t="shared" si="16"/>
        <v>0</v>
      </c>
      <c r="BC23" s="65">
        <f t="shared" si="16"/>
        <v>0</v>
      </c>
      <c r="BD23" s="65">
        <f t="shared" si="16"/>
        <v>0</v>
      </c>
      <c r="BE23" s="65">
        <f t="shared" si="16"/>
        <v>0</v>
      </c>
      <c r="BF23" s="65">
        <f t="shared" si="16"/>
        <v>0</v>
      </c>
      <c r="BG23" s="65">
        <f t="shared" si="16"/>
        <v>0</v>
      </c>
      <c r="BH23" s="65">
        <f t="shared" si="16"/>
        <v>0</v>
      </c>
      <c r="BI23" s="65">
        <f t="shared" si="16"/>
        <v>0</v>
      </c>
      <c r="BJ23" s="65">
        <f t="shared" si="16"/>
        <v>0</v>
      </c>
      <c r="BK23" s="65">
        <f t="shared" si="16"/>
        <v>0</v>
      </c>
      <c r="BL23" s="65">
        <f t="shared" si="16"/>
        <v>0</v>
      </c>
      <c r="BM23" s="65">
        <f t="shared" si="16"/>
        <v>0</v>
      </c>
      <c r="BN23" s="65">
        <f t="shared" si="16"/>
        <v>0</v>
      </c>
      <c r="BO23" s="65">
        <f t="shared" si="16"/>
        <v>0</v>
      </c>
      <c r="BP23" s="65">
        <f t="shared" si="16"/>
        <v>0</v>
      </c>
      <c r="BQ23" s="65">
        <f t="shared" si="16"/>
        <v>0</v>
      </c>
      <c r="BR23" s="65">
        <f t="shared" si="16"/>
        <v>0</v>
      </c>
      <c r="BS23" s="65">
        <f t="shared" si="16"/>
        <v>0</v>
      </c>
      <c r="BT23" s="65">
        <f t="shared" si="16"/>
        <v>0</v>
      </c>
      <c r="BU23" s="65">
        <f t="shared" si="16"/>
        <v>0</v>
      </c>
      <c r="BV23" s="65">
        <f t="shared" si="16"/>
        <v>0</v>
      </c>
      <c r="BW23" s="65">
        <f t="shared" si="16"/>
        <v>0</v>
      </c>
      <c r="BX23" s="65">
        <f t="shared" si="16"/>
        <v>0</v>
      </c>
      <c r="BY23" s="65">
        <f t="shared" si="16"/>
        <v>0</v>
      </c>
      <c r="BZ23" s="65">
        <f t="shared" si="16"/>
        <v>0</v>
      </c>
      <c r="CA23" s="65">
        <f t="shared" si="16"/>
        <v>0</v>
      </c>
      <c r="CB23" s="65">
        <f t="shared" ref="CB23:CP23" si="17">+CB22*$G23+CB20</f>
        <v>0</v>
      </c>
      <c r="CC23" s="65">
        <f t="shared" si="17"/>
        <v>0</v>
      </c>
      <c r="CD23" s="65">
        <f t="shared" si="17"/>
        <v>0</v>
      </c>
      <c r="CE23" s="65">
        <f t="shared" si="17"/>
        <v>0</v>
      </c>
      <c r="CF23" s="65">
        <f t="shared" si="17"/>
        <v>0</v>
      </c>
      <c r="CG23" s="65">
        <f t="shared" si="17"/>
        <v>0</v>
      </c>
      <c r="CH23" s="65">
        <f t="shared" si="17"/>
        <v>0</v>
      </c>
      <c r="CI23" s="65">
        <f t="shared" si="17"/>
        <v>0</v>
      </c>
      <c r="CJ23" s="65">
        <f t="shared" si="17"/>
        <v>0</v>
      </c>
      <c r="CK23" s="65">
        <f t="shared" si="17"/>
        <v>0</v>
      </c>
      <c r="CL23" s="65">
        <f t="shared" si="17"/>
        <v>0</v>
      </c>
      <c r="CM23" s="65">
        <f t="shared" si="17"/>
        <v>0</v>
      </c>
      <c r="CN23" s="65">
        <f t="shared" si="17"/>
        <v>0</v>
      </c>
      <c r="CO23" s="65">
        <f t="shared" si="17"/>
        <v>0</v>
      </c>
      <c r="CP23" s="65">
        <f t="shared" si="17"/>
        <v>0</v>
      </c>
    </row>
    <row r="25" spans="2:94" ht="15" thickBot="1" x14ac:dyDescent="0.25"/>
    <row r="26" spans="2:94" ht="48.6" customHeight="1" thickBot="1" x14ac:dyDescent="0.25">
      <c r="B26" s="153" t="s">
        <v>5</v>
      </c>
      <c r="C26" s="154"/>
      <c r="D26" s="11"/>
      <c r="E26" s="11"/>
      <c r="F26" s="11"/>
      <c r="G26" s="11"/>
      <c r="H26" s="11"/>
      <c r="I26" s="11"/>
      <c r="J26" s="11"/>
      <c r="K26" s="11"/>
    </row>
    <row r="27" spans="2:94" ht="129.75" thickBot="1" x14ac:dyDescent="0.25">
      <c r="B27" s="12" t="s">
        <v>6</v>
      </c>
      <c r="C27" s="13" t="s">
        <v>7</v>
      </c>
      <c r="D27" s="14" t="s">
        <v>8</v>
      </c>
      <c r="E27" s="14" t="s">
        <v>9</v>
      </c>
      <c r="F27" s="14" t="s">
        <v>10</v>
      </c>
      <c r="G27" s="14" t="s">
        <v>11</v>
      </c>
      <c r="H27" s="15" t="s">
        <v>12</v>
      </c>
      <c r="I27" s="16" t="s">
        <v>13</v>
      </c>
      <c r="J27" s="17" t="s">
        <v>14</v>
      </c>
      <c r="K27" s="17" t="s">
        <v>15</v>
      </c>
      <c r="L27" s="17" t="s">
        <v>16</v>
      </c>
      <c r="M27" s="17" t="s">
        <v>17</v>
      </c>
      <c r="N27" s="17" t="s">
        <v>18</v>
      </c>
      <c r="O27" s="17" t="s">
        <v>19</v>
      </c>
      <c r="P27" s="17" t="s">
        <v>20</v>
      </c>
      <c r="Q27" s="17" t="s">
        <v>21</v>
      </c>
      <c r="R27" s="17" t="s">
        <v>22</v>
      </c>
      <c r="S27" s="17" t="s">
        <v>23</v>
      </c>
      <c r="T27" s="17" t="s">
        <v>24</v>
      </c>
      <c r="U27" s="17" t="s">
        <v>25</v>
      </c>
      <c r="V27" s="17" t="s">
        <v>26</v>
      </c>
      <c r="W27" s="17" t="s">
        <v>27</v>
      </c>
      <c r="X27" s="17" t="s">
        <v>28</v>
      </c>
      <c r="Y27" s="17" t="s">
        <v>29</v>
      </c>
      <c r="Z27" s="17" t="s">
        <v>30</v>
      </c>
      <c r="AA27" s="17" t="s">
        <v>31</v>
      </c>
      <c r="AB27" s="17" t="s">
        <v>32</v>
      </c>
      <c r="AC27" s="17" t="s">
        <v>33</v>
      </c>
      <c r="AD27" s="17" t="s">
        <v>34</v>
      </c>
      <c r="AE27" s="17" t="s">
        <v>35</v>
      </c>
      <c r="AF27" s="17" t="s">
        <v>36</v>
      </c>
      <c r="AG27" s="17" t="s">
        <v>37</v>
      </c>
      <c r="AH27" s="17" t="s">
        <v>38</v>
      </c>
      <c r="AI27" s="17" t="s">
        <v>39</v>
      </c>
      <c r="AJ27" s="17" t="s">
        <v>40</v>
      </c>
      <c r="AK27" s="17" t="s">
        <v>41</v>
      </c>
      <c r="AL27" s="17" t="s">
        <v>42</v>
      </c>
      <c r="AM27" s="17" t="s">
        <v>43</v>
      </c>
      <c r="AN27" s="17" t="s">
        <v>44</v>
      </c>
      <c r="AO27" s="17" t="s">
        <v>45</v>
      </c>
      <c r="AP27" s="17" t="s">
        <v>46</v>
      </c>
      <c r="AQ27" s="17" t="s">
        <v>47</v>
      </c>
      <c r="AR27" s="17" t="s">
        <v>48</v>
      </c>
      <c r="AS27" s="17" t="s">
        <v>49</v>
      </c>
      <c r="AT27" s="17" t="s">
        <v>50</v>
      </c>
      <c r="AU27" s="17" t="s">
        <v>51</v>
      </c>
      <c r="AV27" s="17" t="s">
        <v>52</v>
      </c>
      <c r="AW27" s="17" t="s">
        <v>53</v>
      </c>
      <c r="AX27" s="17" t="s">
        <v>54</v>
      </c>
      <c r="AY27" s="17" t="s">
        <v>55</v>
      </c>
      <c r="AZ27" s="17" t="s">
        <v>56</v>
      </c>
      <c r="BA27" s="17" t="s">
        <v>57</v>
      </c>
      <c r="BB27" s="17" t="s">
        <v>58</v>
      </c>
      <c r="BC27" s="17" t="s">
        <v>59</v>
      </c>
      <c r="BD27" s="17" t="s">
        <v>60</v>
      </c>
      <c r="BE27" s="17" t="s">
        <v>61</v>
      </c>
      <c r="BF27" s="17" t="s">
        <v>62</v>
      </c>
      <c r="BG27" s="17" t="s">
        <v>63</v>
      </c>
      <c r="BH27" s="17" t="s">
        <v>64</v>
      </c>
      <c r="BI27" s="17" t="s">
        <v>65</v>
      </c>
      <c r="BJ27" s="17" t="s">
        <v>66</v>
      </c>
      <c r="BK27" s="17" t="s">
        <v>67</v>
      </c>
      <c r="BL27" s="17" t="s">
        <v>68</v>
      </c>
      <c r="BM27" s="17" t="s">
        <v>69</v>
      </c>
      <c r="BN27" s="17" t="s">
        <v>70</v>
      </c>
      <c r="BO27" s="17" t="s">
        <v>71</v>
      </c>
      <c r="BP27" s="17" t="s">
        <v>72</v>
      </c>
      <c r="BQ27" s="17" t="s">
        <v>73</v>
      </c>
      <c r="BR27" s="17" t="s">
        <v>74</v>
      </c>
      <c r="BS27" s="17" t="s">
        <v>75</v>
      </c>
      <c r="BT27" s="17" t="s">
        <v>76</v>
      </c>
      <c r="BU27" s="17" t="s">
        <v>77</v>
      </c>
      <c r="BV27" s="17" t="s">
        <v>78</v>
      </c>
      <c r="BW27" s="17" t="s">
        <v>79</v>
      </c>
      <c r="BX27" s="17" t="s">
        <v>80</v>
      </c>
      <c r="BY27" s="17" t="s">
        <v>81</v>
      </c>
      <c r="BZ27" s="17" t="s">
        <v>82</v>
      </c>
      <c r="CA27" s="17" t="s">
        <v>83</v>
      </c>
      <c r="CB27" s="17" t="s">
        <v>84</v>
      </c>
      <c r="CC27" s="17" t="s">
        <v>85</v>
      </c>
      <c r="CD27" s="17" t="s">
        <v>86</v>
      </c>
      <c r="CE27" s="17" t="s">
        <v>87</v>
      </c>
      <c r="CF27" s="17" t="s">
        <v>88</v>
      </c>
      <c r="CG27" s="17" t="s">
        <v>89</v>
      </c>
      <c r="CH27" s="17" t="s">
        <v>90</v>
      </c>
      <c r="CI27" s="17" t="s">
        <v>91</v>
      </c>
      <c r="CJ27" s="17" t="s">
        <v>92</v>
      </c>
      <c r="CK27" s="17" t="s">
        <v>93</v>
      </c>
      <c r="CL27" s="17" t="s">
        <v>94</v>
      </c>
      <c r="CM27" s="17" t="s">
        <v>95</v>
      </c>
      <c r="CN27" s="17" t="s">
        <v>96</v>
      </c>
      <c r="CO27" s="17" t="s">
        <v>97</v>
      </c>
      <c r="CP27" s="18" t="s">
        <v>98</v>
      </c>
    </row>
    <row r="28" spans="2:94" ht="28.5" x14ac:dyDescent="0.2">
      <c r="B28" s="155" t="s">
        <v>99</v>
      </c>
      <c r="C28" s="28" t="s">
        <v>133</v>
      </c>
      <c r="D28" s="28" t="s">
        <v>134</v>
      </c>
      <c r="E28" s="19" t="s">
        <v>100</v>
      </c>
      <c r="F28" s="20"/>
      <c r="G28" s="21">
        <v>15</v>
      </c>
      <c r="H28" s="22" t="s">
        <v>101</v>
      </c>
      <c r="I28" s="23"/>
      <c r="J28" s="24"/>
      <c r="K28" s="24"/>
      <c r="L28" s="24"/>
      <c r="M28" s="24"/>
      <c r="N28" s="76">
        <v>2330</v>
      </c>
      <c r="O28" s="33"/>
      <c r="P28" s="33"/>
      <c r="Q28" s="80">
        <v>15700</v>
      </c>
      <c r="R28" s="80">
        <v>15700</v>
      </c>
      <c r="S28" s="80">
        <v>15700</v>
      </c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7"/>
    </row>
    <row r="29" spans="2:94" ht="28.5" x14ac:dyDescent="0.2">
      <c r="B29" s="156"/>
      <c r="C29" s="28" t="s">
        <v>133</v>
      </c>
      <c r="D29" s="28" t="s">
        <v>134</v>
      </c>
      <c r="E29" s="28" t="s">
        <v>102</v>
      </c>
      <c r="F29" s="29"/>
      <c r="G29" s="29"/>
      <c r="H29" s="30" t="s">
        <v>103</v>
      </c>
      <c r="I29" s="31"/>
      <c r="J29" s="32"/>
      <c r="K29" s="32"/>
      <c r="L29" s="32"/>
      <c r="M29" s="32"/>
      <c r="N29" s="33"/>
      <c r="O29" s="33"/>
      <c r="P29" s="33"/>
      <c r="Q29" s="33"/>
      <c r="R29" s="33"/>
      <c r="S29" s="33"/>
      <c r="T29" s="77">
        <v>110</v>
      </c>
      <c r="U29" s="77">
        <v>110</v>
      </c>
      <c r="V29" s="77">
        <v>110</v>
      </c>
      <c r="W29" s="77">
        <v>110</v>
      </c>
      <c r="X29" s="77">
        <v>110</v>
      </c>
      <c r="Y29" s="77">
        <v>110</v>
      </c>
      <c r="Z29" s="77">
        <v>110</v>
      </c>
      <c r="AA29" s="77">
        <v>110</v>
      </c>
      <c r="AB29" s="77">
        <v>110</v>
      </c>
      <c r="AC29" s="77">
        <v>110</v>
      </c>
      <c r="AD29" s="77">
        <v>110</v>
      </c>
      <c r="AE29" s="77">
        <v>110</v>
      </c>
      <c r="AF29" s="77">
        <v>110</v>
      </c>
      <c r="AG29" s="77">
        <v>110</v>
      </c>
      <c r="AH29" s="77">
        <v>110</v>
      </c>
      <c r="AI29" s="77">
        <v>110</v>
      </c>
      <c r="AJ29" s="77">
        <v>110</v>
      </c>
      <c r="AK29" s="77">
        <v>110</v>
      </c>
      <c r="AL29" s="77">
        <v>110</v>
      </c>
      <c r="AM29" s="77">
        <v>110</v>
      </c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4"/>
    </row>
    <row r="30" spans="2:94" ht="28.5" x14ac:dyDescent="0.2">
      <c r="B30" s="156"/>
      <c r="C30" s="28" t="s">
        <v>133</v>
      </c>
      <c r="D30" s="28" t="s">
        <v>134</v>
      </c>
      <c r="E30" s="28" t="s">
        <v>104</v>
      </c>
      <c r="F30" s="67"/>
      <c r="G30" s="29"/>
      <c r="H30" s="30" t="s">
        <v>103</v>
      </c>
      <c r="I30" s="31"/>
      <c r="J30" s="32"/>
      <c r="K30" s="32"/>
      <c r="L30" s="32"/>
      <c r="M30" s="32"/>
      <c r="N30" s="35">
        <f>+N44</f>
        <v>225.60613333333333</v>
      </c>
      <c r="O30" s="35">
        <f t="shared" ref="O30:BZ30" si="18">+O44</f>
        <v>220.75973333333334</v>
      </c>
      <c r="P30" s="35">
        <f t="shared" si="18"/>
        <v>215.91333333333333</v>
      </c>
      <c r="Q30" s="35">
        <f t="shared" si="18"/>
        <v>1731.2456</v>
      </c>
      <c r="R30" s="35">
        <f t="shared" si="18"/>
        <v>3213.9218666666666</v>
      </c>
      <c r="S30" s="35">
        <f t="shared" si="18"/>
        <v>4663.9421333333339</v>
      </c>
      <c r="T30" s="35">
        <f t="shared" si="18"/>
        <v>4561.1277333333337</v>
      </c>
      <c r="U30" s="35">
        <f t="shared" si="18"/>
        <v>4458.3133333333335</v>
      </c>
      <c r="V30" s="35">
        <f t="shared" si="18"/>
        <v>4355.4989333333333</v>
      </c>
      <c r="W30" s="35">
        <f t="shared" si="18"/>
        <v>4252.6845333333331</v>
      </c>
      <c r="X30" s="35">
        <f t="shared" si="18"/>
        <v>4149.8701333333338</v>
      </c>
      <c r="Y30" s="35">
        <f t="shared" si="18"/>
        <v>4047.0557333333331</v>
      </c>
      <c r="Z30" s="35">
        <f t="shared" si="18"/>
        <v>3944.2413333333334</v>
      </c>
      <c r="AA30" s="35">
        <f t="shared" si="18"/>
        <v>3841.4269333333332</v>
      </c>
      <c r="AB30" s="35">
        <f t="shared" si="18"/>
        <v>3738.612533333333</v>
      </c>
      <c r="AC30" s="35">
        <f t="shared" si="18"/>
        <v>3635.7981333333332</v>
      </c>
      <c r="AD30" s="35">
        <f t="shared" si="18"/>
        <v>3532.983733333333</v>
      </c>
      <c r="AE30" s="35">
        <f t="shared" si="18"/>
        <v>3430.1693333333333</v>
      </c>
      <c r="AF30" s="35">
        <f t="shared" si="18"/>
        <v>2715.7143999999721</v>
      </c>
      <c r="AG30" s="35">
        <f t="shared" si="18"/>
        <v>0</v>
      </c>
      <c r="AH30" s="35">
        <f t="shared" si="18"/>
        <v>0</v>
      </c>
      <c r="AI30" s="35">
        <f t="shared" si="18"/>
        <v>0</v>
      </c>
      <c r="AJ30" s="35">
        <f t="shared" si="18"/>
        <v>0</v>
      </c>
      <c r="AK30" s="35">
        <f t="shared" si="18"/>
        <v>0</v>
      </c>
      <c r="AL30" s="35">
        <f t="shared" si="18"/>
        <v>0</v>
      </c>
      <c r="AM30" s="35">
        <f t="shared" si="18"/>
        <v>0</v>
      </c>
      <c r="AN30" s="35">
        <f t="shared" si="18"/>
        <v>0</v>
      </c>
      <c r="AO30" s="35">
        <f t="shared" si="18"/>
        <v>0</v>
      </c>
      <c r="AP30" s="35">
        <f t="shared" si="18"/>
        <v>0</v>
      </c>
      <c r="AQ30" s="35">
        <f t="shared" si="18"/>
        <v>0</v>
      </c>
      <c r="AR30" s="35">
        <f t="shared" si="18"/>
        <v>0</v>
      </c>
      <c r="AS30" s="35">
        <f t="shared" si="18"/>
        <v>0</v>
      </c>
      <c r="AT30" s="35">
        <f t="shared" si="18"/>
        <v>0</v>
      </c>
      <c r="AU30" s="35">
        <f t="shared" si="18"/>
        <v>0</v>
      </c>
      <c r="AV30" s="35">
        <f t="shared" si="18"/>
        <v>0</v>
      </c>
      <c r="AW30" s="35">
        <f t="shared" si="18"/>
        <v>0</v>
      </c>
      <c r="AX30" s="35">
        <f t="shared" si="18"/>
        <v>0</v>
      </c>
      <c r="AY30" s="35">
        <f t="shared" si="18"/>
        <v>0</v>
      </c>
      <c r="AZ30" s="35">
        <f t="shared" si="18"/>
        <v>0</v>
      </c>
      <c r="BA30" s="35">
        <f t="shared" si="18"/>
        <v>0</v>
      </c>
      <c r="BB30" s="35">
        <f t="shared" si="18"/>
        <v>0</v>
      </c>
      <c r="BC30" s="35">
        <f t="shared" si="18"/>
        <v>0</v>
      </c>
      <c r="BD30" s="35">
        <f t="shared" si="18"/>
        <v>0</v>
      </c>
      <c r="BE30" s="35">
        <f t="shared" si="18"/>
        <v>0</v>
      </c>
      <c r="BF30" s="35">
        <f t="shared" si="18"/>
        <v>0</v>
      </c>
      <c r="BG30" s="35">
        <f t="shared" si="18"/>
        <v>0</v>
      </c>
      <c r="BH30" s="35">
        <f t="shared" si="18"/>
        <v>0</v>
      </c>
      <c r="BI30" s="35">
        <f t="shared" si="18"/>
        <v>0</v>
      </c>
      <c r="BJ30" s="35">
        <f t="shared" si="18"/>
        <v>0</v>
      </c>
      <c r="BK30" s="35">
        <f t="shared" si="18"/>
        <v>0</v>
      </c>
      <c r="BL30" s="35">
        <f t="shared" si="18"/>
        <v>0</v>
      </c>
      <c r="BM30" s="35">
        <f t="shared" si="18"/>
        <v>0</v>
      </c>
      <c r="BN30" s="35">
        <f t="shared" si="18"/>
        <v>0</v>
      </c>
      <c r="BO30" s="35">
        <f t="shared" si="18"/>
        <v>0</v>
      </c>
      <c r="BP30" s="35">
        <f t="shared" si="18"/>
        <v>0</v>
      </c>
      <c r="BQ30" s="35">
        <f t="shared" si="18"/>
        <v>0</v>
      </c>
      <c r="BR30" s="35">
        <f t="shared" si="18"/>
        <v>0</v>
      </c>
      <c r="BS30" s="35">
        <f t="shared" si="18"/>
        <v>0</v>
      </c>
      <c r="BT30" s="35">
        <f t="shared" si="18"/>
        <v>0</v>
      </c>
      <c r="BU30" s="35">
        <f t="shared" si="18"/>
        <v>0</v>
      </c>
      <c r="BV30" s="35">
        <f t="shared" si="18"/>
        <v>0</v>
      </c>
      <c r="BW30" s="35">
        <f t="shared" si="18"/>
        <v>0</v>
      </c>
      <c r="BX30" s="35">
        <f t="shared" si="18"/>
        <v>0</v>
      </c>
      <c r="BY30" s="35">
        <f t="shared" si="18"/>
        <v>0</v>
      </c>
      <c r="BZ30" s="35">
        <f t="shared" si="18"/>
        <v>0</v>
      </c>
      <c r="CA30" s="35">
        <f t="shared" ref="CA30:CP30" si="19">+CA44</f>
        <v>0</v>
      </c>
      <c r="CB30" s="35">
        <f t="shared" si="19"/>
        <v>0</v>
      </c>
      <c r="CC30" s="35">
        <f t="shared" si="19"/>
        <v>0</v>
      </c>
      <c r="CD30" s="35">
        <f t="shared" si="19"/>
        <v>0</v>
      </c>
      <c r="CE30" s="35">
        <f t="shared" si="19"/>
        <v>0</v>
      </c>
      <c r="CF30" s="35">
        <f t="shared" si="19"/>
        <v>0</v>
      </c>
      <c r="CG30" s="35">
        <f t="shared" si="19"/>
        <v>0</v>
      </c>
      <c r="CH30" s="35">
        <f t="shared" si="19"/>
        <v>0</v>
      </c>
      <c r="CI30" s="35">
        <f t="shared" si="19"/>
        <v>0</v>
      </c>
      <c r="CJ30" s="35">
        <f t="shared" si="19"/>
        <v>0</v>
      </c>
      <c r="CK30" s="35">
        <f t="shared" si="19"/>
        <v>0</v>
      </c>
      <c r="CL30" s="35">
        <f t="shared" si="19"/>
        <v>0</v>
      </c>
      <c r="CM30" s="35">
        <f t="shared" si="19"/>
        <v>0</v>
      </c>
      <c r="CN30" s="35">
        <f t="shared" si="19"/>
        <v>0</v>
      </c>
      <c r="CO30" s="35">
        <f t="shared" si="19"/>
        <v>0</v>
      </c>
      <c r="CP30" s="35">
        <f t="shared" si="19"/>
        <v>0</v>
      </c>
    </row>
    <row r="31" spans="2:94" ht="28.5" x14ac:dyDescent="0.25">
      <c r="B31" s="156"/>
      <c r="C31" s="28" t="s">
        <v>133</v>
      </c>
      <c r="D31" s="28" t="s">
        <v>134</v>
      </c>
      <c r="E31" s="28" t="s">
        <v>105</v>
      </c>
      <c r="F31" s="36">
        <v>3.5000000000000003E-2</v>
      </c>
      <c r="G31" s="29"/>
      <c r="H31" s="30" t="s">
        <v>103</v>
      </c>
      <c r="I31" s="31"/>
      <c r="J31" s="32"/>
      <c r="K31" s="32"/>
      <c r="L31" s="32"/>
      <c r="M31" s="32"/>
      <c r="N31" s="37">
        <f>+$F31</f>
        <v>3.5000000000000003E-2</v>
      </c>
      <c r="O31" s="38">
        <f>N31</f>
        <v>3.5000000000000003E-2</v>
      </c>
      <c r="P31" s="38">
        <f t="shared" ref="P31" si="20">O31</f>
        <v>3.5000000000000003E-2</v>
      </c>
      <c r="Q31" s="38">
        <f t="shared" ref="Q31" si="21">P31</f>
        <v>3.5000000000000003E-2</v>
      </c>
      <c r="R31" s="38">
        <f t="shared" ref="R31" si="22">Q31</f>
        <v>3.5000000000000003E-2</v>
      </c>
      <c r="S31" s="38">
        <f t="shared" ref="S31" si="23">R31</f>
        <v>3.5000000000000003E-2</v>
      </c>
      <c r="T31" s="38">
        <f t="shared" ref="T31" si="24">S31</f>
        <v>3.5000000000000003E-2</v>
      </c>
      <c r="U31" s="38">
        <f t="shared" ref="U31" si="25">T31</f>
        <v>3.5000000000000003E-2</v>
      </c>
      <c r="V31" s="38">
        <f t="shared" ref="V31" si="26">U31</f>
        <v>3.5000000000000003E-2</v>
      </c>
      <c r="W31" s="38">
        <f t="shared" ref="W31" si="27">V31</f>
        <v>3.5000000000000003E-2</v>
      </c>
      <c r="X31" s="38">
        <f t="shared" ref="X31" si="28">W31</f>
        <v>3.5000000000000003E-2</v>
      </c>
      <c r="Y31" s="38">
        <f t="shared" ref="Y31" si="29">X31</f>
        <v>3.5000000000000003E-2</v>
      </c>
      <c r="Z31" s="38">
        <f t="shared" ref="Z31" si="30">Y31</f>
        <v>3.5000000000000003E-2</v>
      </c>
      <c r="AA31" s="38">
        <f t="shared" ref="AA31" si="31">Z31</f>
        <v>3.5000000000000003E-2</v>
      </c>
      <c r="AB31" s="38">
        <f t="shared" ref="AB31" si="32">AA31</f>
        <v>3.5000000000000003E-2</v>
      </c>
      <c r="AC31" s="38">
        <f t="shared" ref="AC31" si="33">AB31</f>
        <v>3.5000000000000003E-2</v>
      </c>
      <c r="AD31" s="38">
        <f t="shared" ref="AD31" si="34">AC31</f>
        <v>3.5000000000000003E-2</v>
      </c>
      <c r="AE31" s="38">
        <f t="shared" ref="AE31" si="35">AD31</f>
        <v>3.5000000000000003E-2</v>
      </c>
      <c r="AF31" s="38">
        <f t="shared" ref="AF31" si="36">AE31</f>
        <v>3.5000000000000003E-2</v>
      </c>
      <c r="AG31" s="38">
        <f t="shared" ref="AG31" si="37">AF31</f>
        <v>3.5000000000000003E-2</v>
      </c>
      <c r="AH31" s="38">
        <f t="shared" ref="AH31" si="38">AG31</f>
        <v>3.5000000000000003E-2</v>
      </c>
      <c r="AI31" s="38">
        <f t="shared" ref="AI31" si="39">AH31</f>
        <v>3.5000000000000003E-2</v>
      </c>
      <c r="AJ31" s="38">
        <f t="shared" ref="AJ31" si="40">AI31</f>
        <v>3.5000000000000003E-2</v>
      </c>
      <c r="AK31" s="38">
        <f t="shared" ref="AK31" si="41">AJ31</f>
        <v>3.5000000000000003E-2</v>
      </c>
      <c r="AL31" s="38">
        <f t="shared" ref="AL31" si="42">AK31</f>
        <v>3.5000000000000003E-2</v>
      </c>
      <c r="AM31" s="38">
        <f t="shared" ref="AM31" si="43">AL31</f>
        <v>3.5000000000000003E-2</v>
      </c>
      <c r="AN31" s="38"/>
      <c r="AO31" s="38"/>
      <c r="AP31" s="38"/>
      <c r="AQ31" s="38"/>
      <c r="AR31" s="38"/>
      <c r="AS31" s="37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7"/>
      <c r="CM31" s="38"/>
      <c r="CN31" s="38"/>
      <c r="CO31" s="38"/>
      <c r="CP31" s="38"/>
    </row>
    <row r="32" spans="2:94" ht="28.5" x14ac:dyDescent="0.2">
      <c r="B32" s="156"/>
      <c r="C32" s="28" t="s">
        <v>133</v>
      </c>
      <c r="D32" s="28" t="s">
        <v>134</v>
      </c>
      <c r="E32" s="28" t="s">
        <v>106</v>
      </c>
      <c r="F32" s="29"/>
      <c r="G32" s="29"/>
      <c r="H32" s="30" t="s">
        <v>103</v>
      </c>
      <c r="I32" s="31"/>
      <c r="J32" s="32"/>
      <c r="K32" s="32"/>
      <c r="L32" s="32"/>
      <c r="M32" s="32"/>
      <c r="N32" s="39">
        <f>1/(1+N31)</f>
        <v>0.96618357487922713</v>
      </c>
      <c r="O32" s="39">
        <f>1/(1+O31)*N32</f>
        <v>0.93351070036640305</v>
      </c>
      <c r="P32" s="39">
        <f t="shared" ref="P32" si="44">1/(1+P31)*O32</f>
        <v>0.90194270566802237</v>
      </c>
      <c r="Q32" s="39">
        <f t="shared" ref="Q32" si="45">1/(1+Q31)*P32</f>
        <v>0.87144222769857238</v>
      </c>
      <c r="R32" s="39">
        <f t="shared" ref="R32" si="46">1/(1+R31)*Q32</f>
        <v>0.84197316685852408</v>
      </c>
      <c r="S32" s="39">
        <f t="shared" ref="S32" si="47">1/(1+S31)*R32</f>
        <v>0.81350064430775282</v>
      </c>
      <c r="T32" s="39">
        <f t="shared" ref="T32" si="48">1/(1+T31)*S32</f>
        <v>0.78599096068381924</v>
      </c>
      <c r="U32" s="39">
        <f t="shared" ref="U32" si="49">1/(1+U31)*T32</f>
        <v>0.75941155621625056</v>
      </c>
      <c r="V32" s="39">
        <f t="shared" ref="V32" si="50">1/(1+V31)*U32</f>
        <v>0.73373097218961414</v>
      </c>
      <c r="W32" s="39">
        <f t="shared" ref="W32" si="51">1/(1+W31)*V32</f>
        <v>0.70891881370977217</v>
      </c>
      <c r="X32" s="39">
        <f t="shared" ref="X32" si="52">1/(1+X31)*W32</f>
        <v>0.68494571372924851</v>
      </c>
      <c r="Y32" s="39">
        <f t="shared" ref="Y32" si="53">1/(1+Y31)*X32</f>
        <v>0.66178329828912907</v>
      </c>
      <c r="Z32" s="39">
        <f t="shared" ref="Z32" si="54">1/(1+Z31)*Y32</f>
        <v>0.63940415293635666</v>
      </c>
      <c r="AA32" s="39">
        <f t="shared" ref="AA32" si="55">1/(1+AA31)*Z32</f>
        <v>0.61778179027667313</v>
      </c>
      <c r="AB32" s="39">
        <f t="shared" ref="AB32" si="56">1/(1+AB31)*AA32</f>
        <v>0.59689061862480497</v>
      </c>
      <c r="AC32" s="39">
        <f t="shared" ref="AC32" si="57">1/(1+AC31)*AB32</f>
        <v>0.57670591171478747</v>
      </c>
      <c r="AD32" s="39">
        <f t="shared" ref="AD32" si="58">1/(1+AD31)*AC32</f>
        <v>0.55720377943457733</v>
      </c>
      <c r="AE32" s="39">
        <f t="shared" ref="AE32" si="59">1/(1+AE31)*AD32</f>
        <v>0.53836113955031628</v>
      </c>
      <c r="AF32" s="39">
        <f t="shared" ref="AF32" si="60">1/(1+AF31)*AE32</f>
        <v>0.520155690386779</v>
      </c>
      <c r="AG32" s="39">
        <f t="shared" ref="AG32" si="61">1/(1+AG31)*AF32</f>
        <v>0.50256588443167061</v>
      </c>
      <c r="AH32" s="39">
        <f t="shared" ref="AH32" si="62">1/(1+AH31)*AG32</f>
        <v>0.48557090283253201</v>
      </c>
      <c r="AI32" s="39">
        <f t="shared" ref="AI32" si="63">1/(1+AI31)*AH32</f>
        <v>0.46915063075606961</v>
      </c>
      <c r="AJ32" s="39">
        <f t="shared" ref="AJ32" si="64">1/(1+AJ31)*AI32</f>
        <v>0.45328563358074364</v>
      </c>
      <c r="AK32" s="39">
        <f t="shared" ref="AK32" si="65">1/(1+AK31)*AJ32</f>
        <v>0.43795713389443836</v>
      </c>
      <c r="AL32" s="39">
        <f t="shared" ref="AL32" si="66">1/(1+AL31)*AK32</f>
        <v>0.42314698926998878</v>
      </c>
      <c r="AM32" s="39">
        <f t="shared" ref="AM32" si="67">1/(1+AM31)*AL32</f>
        <v>0.40883767079225974</v>
      </c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</row>
    <row r="33" spans="2:94" ht="28.5" x14ac:dyDescent="0.2">
      <c r="B33" s="156"/>
      <c r="C33" s="28" t="s">
        <v>133</v>
      </c>
      <c r="D33" s="28" t="s">
        <v>134</v>
      </c>
      <c r="E33" s="28" t="s">
        <v>107</v>
      </c>
      <c r="F33" s="28" t="s">
        <v>108</v>
      </c>
      <c r="G33" s="28"/>
      <c r="H33" s="28" t="s">
        <v>109</v>
      </c>
      <c r="I33" s="31"/>
      <c r="J33" s="32"/>
      <c r="K33" s="32"/>
      <c r="L33" s="32"/>
      <c r="M33" s="32"/>
      <c r="N33" s="33"/>
      <c r="O33" s="33"/>
      <c r="P33" s="33"/>
      <c r="Q33" s="78">
        <f>2503/3</f>
        <v>834.33333333333337</v>
      </c>
      <c r="R33" s="78">
        <f t="shared" ref="R33:S33" si="68">2503/3</f>
        <v>834.33333333333337</v>
      </c>
      <c r="S33" s="78">
        <f t="shared" si="68"/>
        <v>834.33333333333337</v>
      </c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4"/>
    </row>
    <row r="34" spans="2:94" ht="28.5" x14ac:dyDescent="0.2">
      <c r="B34" s="156"/>
      <c r="C34" s="28" t="s">
        <v>133</v>
      </c>
      <c r="D34" s="28" t="s">
        <v>134</v>
      </c>
      <c r="E34" s="30" t="s">
        <v>107</v>
      </c>
      <c r="F34" s="28" t="s">
        <v>110</v>
      </c>
      <c r="G34" s="28"/>
      <c r="H34" s="40" t="s">
        <v>109</v>
      </c>
      <c r="I34" s="41"/>
      <c r="J34" s="32"/>
      <c r="K34" s="32"/>
      <c r="L34" s="32"/>
      <c r="M34" s="32"/>
      <c r="N34" s="33"/>
      <c r="O34" s="33"/>
      <c r="P34" s="33"/>
      <c r="Q34" s="68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4"/>
    </row>
    <row r="35" spans="2:94" s="42" customFormat="1" ht="29.25" thickBot="1" x14ac:dyDescent="0.25">
      <c r="B35" s="156"/>
      <c r="C35" s="28" t="s">
        <v>133</v>
      </c>
      <c r="D35" s="28" t="s">
        <v>134</v>
      </c>
      <c r="E35" s="44" t="s">
        <v>111</v>
      </c>
      <c r="F35" s="43"/>
      <c r="G35" s="43"/>
      <c r="H35" s="43" t="s">
        <v>101</v>
      </c>
      <c r="I35" s="45"/>
      <c r="J35" s="46"/>
      <c r="K35" s="46"/>
      <c r="L35" s="46"/>
      <c r="M35" s="46"/>
      <c r="N35" s="47">
        <f t="shared" ref="N35:BY35" si="69">IF((N29+N30)*N32&lt;&gt;0,(N29+N30)*N32,"")</f>
        <v>217.97694041867956</v>
      </c>
      <c r="O35" s="47">
        <f t="shared" si="69"/>
        <v>206.08157327670037</v>
      </c>
      <c r="P35" s="47">
        <f t="shared" si="69"/>
        <v>194.74145605646825</v>
      </c>
      <c r="Q35" s="47">
        <f t="shared" si="69"/>
        <v>1508.6805223573515</v>
      </c>
      <c r="R35" s="47">
        <f t="shared" si="69"/>
        <v>2706.0359721131927</v>
      </c>
      <c r="S35" s="47">
        <f t="shared" si="69"/>
        <v>3794.1199304807424</v>
      </c>
      <c r="T35" s="47">
        <f t="shared" si="69"/>
        <v>3671.4641745994982</v>
      </c>
      <c r="U35" s="47">
        <f t="shared" si="69"/>
        <v>3469.229937750114</v>
      </c>
      <c r="V35" s="47">
        <f t="shared" si="69"/>
        <v>3276.4748736663514</v>
      </c>
      <c r="W35" s="47">
        <f t="shared" si="69"/>
        <v>3092.7891439606374</v>
      </c>
      <c r="X35" s="47">
        <f t="shared" si="69"/>
        <v>2917.7797888699092</v>
      </c>
      <c r="Y35" s="47">
        <f t="shared" si="69"/>
        <v>2751.0700543770672</v>
      </c>
      <c r="Z35" s="47">
        <f t="shared" si="69"/>
        <v>2592.2987455395651</v>
      </c>
      <c r="AA35" s="47">
        <f t="shared" si="69"/>
        <v>2441.1196050221311</v>
      </c>
      <c r="AB35" s="47">
        <f t="shared" si="69"/>
        <v>2297.200715868511</v>
      </c>
      <c r="AC35" s="47">
        <f t="shared" si="69"/>
        <v>2160.2239275835491</v>
      </c>
      <c r="AD35" s="47">
        <f t="shared" si="69"/>
        <v>2029.8843046320196</v>
      </c>
      <c r="AE35" s="47">
        <f t="shared" si="69"/>
        <v>1905.8895964944168</v>
      </c>
      <c r="AF35" s="47">
        <f t="shared" si="69"/>
        <v>1469.8114245678485</v>
      </c>
      <c r="AG35" s="47">
        <f t="shared" si="69"/>
        <v>55.28224728748377</v>
      </c>
      <c r="AH35" s="47">
        <f t="shared" si="69"/>
        <v>53.412799311578524</v>
      </c>
      <c r="AI35" s="47">
        <f t="shared" si="69"/>
        <v>51.60656938316766</v>
      </c>
      <c r="AJ35" s="47">
        <f t="shared" si="69"/>
        <v>49.8614196938818</v>
      </c>
      <c r="AK35" s="47">
        <f t="shared" si="69"/>
        <v>48.17528472838822</v>
      </c>
      <c r="AL35" s="47">
        <f t="shared" si="69"/>
        <v>46.546168819698764</v>
      </c>
      <c r="AM35" s="47">
        <f t="shared" si="69"/>
        <v>44.972143787148575</v>
      </c>
      <c r="AN35" s="47" t="str">
        <f t="shared" si="69"/>
        <v/>
      </c>
      <c r="AO35" s="47" t="str">
        <f t="shared" si="69"/>
        <v/>
      </c>
      <c r="AP35" s="47" t="str">
        <f t="shared" si="69"/>
        <v/>
      </c>
      <c r="AQ35" s="47" t="str">
        <f t="shared" si="69"/>
        <v/>
      </c>
      <c r="AR35" s="47" t="str">
        <f t="shared" si="69"/>
        <v/>
      </c>
      <c r="AS35" s="47" t="str">
        <f t="shared" si="69"/>
        <v/>
      </c>
      <c r="AT35" s="47" t="str">
        <f t="shared" si="69"/>
        <v/>
      </c>
      <c r="AU35" s="47" t="str">
        <f t="shared" si="69"/>
        <v/>
      </c>
      <c r="AV35" s="47" t="str">
        <f t="shared" si="69"/>
        <v/>
      </c>
      <c r="AW35" s="47" t="str">
        <f t="shared" si="69"/>
        <v/>
      </c>
      <c r="AX35" s="47" t="str">
        <f t="shared" si="69"/>
        <v/>
      </c>
      <c r="AY35" s="47" t="str">
        <f t="shared" si="69"/>
        <v/>
      </c>
      <c r="AZ35" s="47" t="str">
        <f t="shared" si="69"/>
        <v/>
      </c>
      <c r="BA35" s="47" t="str">
        <f t="shared" si="69"/>
        <v/>
      </c>
      <c r="BB35" s="47" t="str">
        <f t="shared" si="69"/>
        <v/>
      </c>
      <c r="BC35" s="47" t="str">
        <f t="shared" si="69"/>
        <v/>
      </c>
      <c r="BD35" s="47" t="str">
        <f t="shared" si="69"/>
        <v/>
      </c>
      <c r="BE35" s="47" t="str">
        <f t="shared" si="69"/>
        <v/>
      </c>
      <c r="BF35" s="47" t="str">
        <f t="shared" si="69"/>
        <v/>
      </c>
      <c r="BG35" s="47" t="str">
        <f t="shared" si="69"/>
        <v/>
      </c>
      <c r="BH35" s="47" t="str">
        <f t="shared" si="69"/>
        <v/>
      </c>
      <c r="BI35" s="47" t="str">
        <f t="shared" si="69"/>
        <v/>
      </c>
      <c r="BJ35" s="47" t="str">
        <f t="shared" si="69"/>
        <v/>
      </c>
      <c r="BK35" s="47" t="str">
        <f t="shared" si="69"/>
        <v/>
      </c>
      <c r="BL35" s="47" t="str">
        <f t="shared" si="69"/>
        <v/>
      </c>
      <c r="BM35" s="47" t="str">
        <f t="shared" si="69"/>
        <v/>
      </c>
      <c r="BN35" s="47" t="str">
        <f t="shared" si="69"/>
        <v/>
      </c>
      <c r="BO35" s="47" t="str">
        <f t="shared" si="69"/>
        <v/>
      </c>
      <c r="BP35" s="47" t="str">
        <f t="shared" si="69"/>
        <v/>
      </c>
      <c r="BQ35" s="47" t="str">
        <f t="shared" si="69"/>
        <v/>
      </c>
      <c r="BR35" s="47" t="str">
        <f t="shared" si="69"/>
        <v/>
      </c>
      <c r="BS35" s="47" t="str">
        <f t="shared" si="69"/>
        <v/>
      </c>
      <c r="BT35" s="47" t="str">
        <f t="shared" si="69"/>
        <v/>
      </c>
      <c r="BU35" s="47" t="str">
        <f t="shared" si="69"/>
        <v/>
      </c>
      <c r="BV35" s="47" t="str">
        <f t="shared" si="69"/>
        <v/>
      </c>
      <c r="BW35" s="47" t="str">
        <f t="shared" si="69"/>
        <v/>
      </c>
      <c r="BX35" s="47" t="str">
        <f t="shared" si="69"/>
        <v/>
      </c>
      <c r="BY35" s="47" t="str">
        <f t="shared" si="69"/>
        <v/>
      </c>
      <c r="BZ35" s="47" t="str">
        <f t="shared" ref="BZ35:CP35" si="70">IF((BZ29+BZ30)*BZ32&lt;&gt;0,(BZ29+BZ30)*BZ32,"")</f>
        <v/>
      </c>
      <c r="CA35" s="47" t="str">
        <f t="shared" si="70"/>
        <v/>
      </c>
      <c r="CB35" s="47" t="str">
        <f t="shared" si="70"/>
        <v/>
      </c>
      <c r="CC35" s="47" t="str">
        <f t="shared" si="70"/>
        <v/>
      </c>
      <c r="CD35" s="47" t="str">
        <f t="shared" si="70"/>
        <v/>
      </c>
      <c r="CE35" s="47" t="str">
        <f t="shared" si="70"/>
        <v/>
      </c>
      <c r="CF35" s="47" t="str">
        <f t="shared" si="70"/>
        <v/>
      </c>
      <c r="CG35" s="47" t="str">
        <f t="shared" si="70"/>
        <v/>
      </c>
      <c r="CH35" s="47" t="str">
        <f t="shared" si="70"/>
        <v/>
      </c>
      <c r="CI35" s="47" t="str">
        <f t="shared" si="70"/>
        <v/>
      </c>
      <c r="CJ35" s="47" t="str">
        <f t="shared" si="70"/>
        <v/>
      </c>
      <c r="CK35" s="47" t="str">
        <f t="shared" si="70"/>
        <v/>
      </c>
      <c r="CL35" s="47" t="str">
        <f t="shared" si="70"/>
        <v/>
      </c>
      <c r="CM35" s="47" t="str">
        <f t="shared" si="70"/>
        <v/>
      </c>
      <c r="CN35" s="47" t="str">
        <f t="shared" si="70"/>
        <v/>
      </c>
      <c r="CO35" s="47" t="str">
        <f t="shared" si="70"/>
        <v/>
      </c>
      <c r="CP35" s="48" t="str">
        <f t="shared" si="70"/>
        <v/>
      </c>
    </row>
    <row r="36" spans="2:94" s="42" customFormat="1" ht="29.25" thickBot="1" x14ac:dyDescent="0.25">
      <c r="B36" s="157"/>
      <c r="C36" s="28" t="s">
        <v>133</v>
      </c>
      <c r="D36" s="28" t="s">
        <v>134</v>
      </c>
      <c r="E36" s="44" t="s">
        <v>112</v>
      </c>
      <c r="F36" s="43"/>
      <c r="G36" s="43"/>
      <c r="H36" s="43" t="s">
        <v>101</v>
      </c>
      <c r="I36" s="158">
        <f>IF(SUM($N$35:$CP$35)&lt;&gt;0,SUM($N$35:$CP$35),"")</f>
        <v>43052.729320646096</v>
      </c>
      <c r="J36" s="159"/>
      <c r="K36" s="159"/>
      <c r="L36" s="159"/>
      <c r="M36" s="160"/>
    </row>
    <row r="37" spans="2:94" s="42" customFormat="1" ht="35.25" customHeight="1" x14ac:dyDescent="0.2">
      <c r="B37" s="49"/>
      <c r="C37" s="50"/>
      <c r="D37" s="50"/>
      <c r="E37" s="51"/>
      <c r="F37" s="50"/>
      <c r="G37" s="50"/>
      <c r="H37" s="50"/>
      <c r="I37" s="52"/>
      <c r="J37" s="53"/>
    </row>
    <row r="38" spans="2:94" ht="15" thickBot="1" x14ac:dyDescent="0.25"/>
    <row r="39" spans="2:94" ht="18" x14ac:dyDescent="0.25">
      <c r="B39" s="72"/>
      <c r="C39" s="74"/>
      <c r="D39" s="73"/>
      <c r="F39" s="54" t="s">
        <v>113</v>
      </c>
      <c r="N39" s="17" t="s">
        <v>18</v>
      </c>
      <c r="O39" s="17" t="s">
        <v>19</v>
      </c>
      <c r="P39" s="17" t="s">
        <v>20</v>
      </c>
      <c r="Q39" s="17" t="s">
        <v>21</v>
      </c>
      <c r="R39" s="17" t="s">
        <v>22</v>
      </c>
      <c r="S39" s="17" t="s">
        <v>23</v>
      </c>
      <c r="T39" s="17" t="s">
        <v>24</v>
      </c>
      <c r="U39" s="17" t="s">
        <v>25</v>
      </c>
      <c r="V39" s="17" t="s">
        <v>26</v>
      </c>
      <c r="W39" s="17" t="s">
        <v>27</v>
      </c>
      <c r="X39" s="17" t="s">
        <v>28</v>
      </c>
      <c r="Y39" s="17" t="s">
        <v>29</v>
      </c>
      <c r="Z39" s="17" t="s">
        <v>30</v>
      </c>
      <c r="AA39" s="17" t="s">
        <v>31</v>
      </c>
      <c r="AB39" s="17" t="s">
        <v>32</v>
      </c>
      <c r="AC39" s="17" t="s">
        <v>33</v>
      </c>
      <c r="AD39" s="17" t="s">
        <v>34</v>
      </c>
      <c r="AE39" s="17" t="s">
        <v>35</v>
      </c>
      <c r="AF39" s="17" t="s">
        <v>36</v>
      </c>
      <c r="AG39" s="17" t="s">
        <v>37</v>
      </c>
      <c r="AH39" s="17" t="s">
        <v>38</v>
      </c>
      <c r="AI39" s="17" t="s">
        <v>39</v>
      </c>
      <c r="AJ39" s="17" t="s">
        <v>40</v>
      </c>
      <c r="AK39" s="17" t="s">
        <v>41</v>
      </c>
      <c r="AL39" s="17" t="s">
        <v>42</v>
      </c>
      <c r="AM39" s="17" t="s">
        <v>43</v>
      </c>
      <c r="AN39" s="17" t="s">
        <v>44</v>
      </c>
      <c r="AO39" s="17" t="s">
        <v>45</v>
      </c>
      <c r="AP39" s="17" t="s">
        <v>46</v>
      </c>
      <c r="AQ39" s="17" t="s">
        <v>47</v>
      </c>
      <c r="AR39" s="17" t="s">
        <v>48</v>
      </c>
      <c r="AS39" s="17" t="s">
        <v>49</v>
      </c>
      <c r="AT39" s="17" t="s">
        <v>50</v>
      </c>
      <c r="AU39" s="17" t="s">
        <v>51</v>
      </c>
      <c r="AV39" s="17" t="s">
        <v>52</v>
      </c>
      <c r="AW39" s="17" t="s">
        <v>53</v>
      </c>
      <c r="AX39" s="17" t="s">
        <v>54</v>
      </c>
      <c r="AY39" s="17" t="s">
        <v>55</v>
      </c>
      <c r="AZ39" s="17" t="s">
        <v>56</v>
      </c>
      <c r="BA39" s="17" t="s">
        <v>57</v>
      </c>
      <c r="BB39" s="17" t="s">
        <v>58</v>
      </c>
      <c r="BC39" s="17" t="s">
        <v>59</v>
      </c>
      <c r="BD39" s="17" t="s">
        <v>60</v>
      </c>
      <c r="BE39" s="17" t="s">
        <v>61</v>
      </c>
      <c r="BF39" s="17" t="s">
        <v>62</v>
      </c>
      <c r="BG39" s="17" t="s">
        <v>63</v>
      </c>
      <c r="BH39" s="17" t="s">
        <v>64</v>
      </c>
      <c r="BI39" s="17" t="s">
        <v>65</v>
      </c>
      <c r="BJ39" s="17" t="s">
        <v>66</v>
      </c>
      <c r="BK39" s="17" t="s">
        <v>67</v>
      </c>
      <c r="BL39" s="17" t="s">
        <v>68</v>
      </c>
      <c r="BM39" s="17" t="s">
        <v>69</v>
      </c>
      <c r="BN39" s="17" t="s">
        <v>70</v>
      </c>
      <c r="BO39" s="17" t="s">
        <v>71</v>
      </c>
      <c r="BP39" s="17" t="s">
        <v>72</v>
      </c>
      <c r="BQ39" s="17" t="s">
        <v>73</v>
      </c>
      <c r="BR39" s="17" t="s">
        <v>74</v>
      </c>
      <c r="BS39" s="17" t="s">
        <v>75</v>
      </c>
      <c r="BT39" s="17" t="s">
        <v>76</v>
      </c>
      <c r="BU39" s="17" t="s">
        <v>77</v>
      </c>
      <c r="BV39" s="17" t="s">
        <v>78</v>
      </c>
      <c r="BW39" s="17" t="s">
        <v>79</v>
      </c>
      <c r="BX39" s="17" t="s">
        <v>80</v>
      </c>
      <c r="BY39" s="17" t="s">
        <v>81</v>
      </c>
      <c r="BZ39" s="17" t="s">
        <v>82</v>
      </c>
      <c r="CA39" s="17" t="s">
        <v>83</v>
      </c>
      <c r="CB39" s="17" t="s">
        <v>84</v>
      </c>
      <c r="CC39" s="17" t="s">
        <v>85</v>
      </c>
      <c r="CD39" s="17" t="s">
        <v>86</v>
      </c>
      <c r="CE39" s="17" t="s">
        <v>87</v>
      </c>
      <c r="CF39" s="17" t="s">
        <v>88</v>
      </c>
      <c r="CG39" s="17" t="s">
        <v>89</v>
      </c>
      <c r="CH39" s="17" t="s">
        <v>90</v>
      </c>
      <c r="CI39" s="17" t="s">
        <v>91</v>
      </c>
      <c r="CJ39" s="17" t="s">
        <v>92</v>
      </c>
      <c r="CK39" s="17" t="s">
        <v>93</v>
      </c>
      <c r="CL39" s="17" t="s">
        <v>94</v>
      </c>
      <c r="CM39" s="17" t="s">
        <v>95</v>
      </c>
      <c r="CN39" s="17" t="s">
        <v>96</v>
      </c>
      <c r="CO39" s="17" t="s">
        <v>97</v>
      </c>
      <c r="CP39" s="18" t="s">
        <v>98</v>
      </c>
    </row>
    <row r="40" spans="2:94" ht="18" x14ac:dyDescent="0.25">
      <c r="F40" s="55" t="s">
        <v>114</v>
      </c>
      <c r="G40" s="56" t="s">
        <v>115</v>
      </c>
      <c r="H40" s="57"/>
      <c r="I40" s="57"/>
      <c r="J40" s="57"/>
      <c r="K40" s="57"/>
      <c r="L40" s="57"/>
      <c r="M40" s="57"/>
      <c r="N40" s="57">
        <f>+N28</f>
        <v>2330</v>
      </c>
      <c r="O40" s="58">
        <f t="shared" ref="O40" si="71">+O28+N42</f>
        <v>2174.6666666666665</v>
      </c>
      <c r="P40" s="58">
        <f t="shared" ref="P40" si="72">+P28+O42</f>
        <v>2019.3333333333333</v>
      </c>
      <c r="Q40" s="58">
        <f t="shared" ref="Q40" si="73">+Q28+P42</f>
        <v>17564</v>
      </c>
      <c r="R40" s="58">
        <f t="shared" ref="R40" si="74">+R28+Q42</f>
        <v>32062</v>
      </c>
      <c r="S40" s="58">
        <f t="shared" ref="S40" si="75">+S28+R42</f>
        <v>45513.333333333328</v>
      </c>
      <c r="T40" s="58">
        <f t="shared" ref="T40" si="76">+T28+S42</f>
        <v>42217.999999999993</v>
      </c>
      <c r="U40" s="58">
        <f t="shared" ref="U40" si="77">+U28+T42</f>
        <v>38922.666666666657</v>
      </c>
      <c r="V40" s="58">
        <f t="shared" ref="V40" si="78">+V28+U42</f>
        <v>35627.333333333321</v>
      </c>
      <c r="W40" s="58">
        <f t="shared" ref="W40" si="79">+W28+V42</f>
        <v>32331.999999999985</v>
      </c>
      <c r="X40" s="58">
        <f t="shared" ref="X40" si="80">+X28+W42</f>
        <v>29036.66666666665</v>
      </c>
      <c r="Y40" s="58">
        <f t="shared" ref="Y40" si="81">+Y28+X42</f>
        <v>25741.333333333314</v>
      </c>
      <c r="Z40" s="58">
        <f t="shared" ref="Z40" si="82">+Z28+Y42</f>
        <v>22445.999999999978</v>
      </c>
      <c r="AA40" s="58">
        <f t="shared" ref="AA40" si="83">+AA28+Z42</f>
        <v>19150.666666666642</v>
      </c>
      <c r="AB40" s="58">
        <f t="shared" ref="AB40" si="84">+AB28+AA42</f>
        <v>15855.333333333308</v>
      </c>
      <c r="AC40" s="58">
        <f t="shared" ref="AC40" si="85">+AC28+AB42</f>
        <v>12559.999999999975</v>
      </c>
      <c r="AD40" s="58">
        <f t="shared" ref="AD40" si="86">+AD28+AC42</f>
        <v>9264.6666666666406</v>
      </c>
      <c r="AE40" s="58">
        <f t="shared" ref="AE40" si="87">+AE28+AD42</f>
        <v>5969.3333333333067</v>
      </c>
      <c r="AF40" s="58">
        <f t="shared" ref="AF40" si="88">+AF28+AE42</f>
        <v>2673.9999999999727</v>
      </c>
      <c r="AG40" s="58">
        <f t="shared" ref="AG40" si="89">+AG28+AF42</f>
        <v>0</v>
      </c>
      <c r="AH40" s="58">
        <f t="shared" ref="AH40" si="90">+AH28+AG42</f>
        <v>0</v>
      </c>
      <c r="AI40" s="58">
        <f t="shared" ref="AI40" si="91">+AI28+AH42</f>
        <v>0</v>
      </c>
      <c r="AJ40" s="58">
        <f t="shared" ref="AJ40" si="92">+AJ28+AI42</f>
        <v>0</v>
      </c>
      <c r="AK40" s="58">
        <f t="shared" ref="AK40" si="93">+AK28+AJ42</f>
        <v>0</v>
      </c>
      <c r="AL40" s="58">
        <f t="shared" ref="AL40" si="94">+AL28+AK42</f>
        <v>0</v>
      </c>
      <c r="AM40" s="58">
        <f t="shared" ref="AM40" si="95">+AM28+AL42</f>
        <v>0</v>
      </c>
      <c r="AN40" s="58">
        <f t="shared" ref="AN40" si="96">+AN28+AM42</f>
        <v>0</v>
      </c>
      <c r="AO40" s="58">
        <f t="shared" ref="AO40" si="97">+AO28+AN42</f>
        <v>0</v>
      </c>
      <c r="AP40" s="58">
        <f t="shared" ref="AP40" si="98">+AP28+AO42</f>
        <v>0</v>
      </c>
      <c r="AQ40" s="58">
        <f t="shared" ref="AQ40" si="99">+AQ28+AP42</f>
        <v>0</v>
      </c>
      <c r="AR40" s="58">
        <f t="shared" ref="AR40" si="100">+AR28+AQ42</f>
        <v>0</v>
      </c>
      <c r="AS40" s="58">
        <f t="shared" ref="AS40" si="101">+AS28+AR42</f>
        <v>0</v>
      </c>
      <c r="AT40" s="58">
        <f t="shared" ref="AT40" si="102">+AT28+AS42</f>
        <v>0</v>
      </c>
      <c r="AU40" s="58">
        <f t="shared" ref="AU40" si="103">+AU28+AT42</f>
        <v>0</v>
      </c>
      <c r="AV40" s="58">
        <f t="shared" ref="AV40" si="104">+AV28+AU42</f>
        <v>0</v>
      </c>
      <c r="AW40" s="58">
        <f t="shared" ref="AW40" si="105">+AW28+AV42</f>
        <v>0</v>
      </c>
      <c r="AX40" s="58">
        <f t="shared" ref="AX40" si="106">+AX28+AW42</f>
        <v>0</v>
      </c>
      <c r="AY40" s="58">
        <f t="shared" ref="AY40" si="107">+AY28+AX42</f>
        <v>0</v>
      </c>
      <c r="AZ40" s="58">
        <f t="shared" ref="AZ40" si="108">+AZ28+AY42</f>
        <v>0</v>
      </c>
      <c r="BA40" s="58">
        <f t="shared" ref="BA40" si="109">+BA28+AZ42</f>
        <v>0</v>
      </c>
      <c r="BB40" s="58">
        <f t="shared" ref="BB40" si="110">+BB28+BA42</f>
        <v>0</v>
      </c>
      <c r="BC40" s="58">
        <f t="shared" ref="BC40" si="111">+BC28+BB42</f>
        <v>0</v>
      </c>
      <c r="BD40" s="58">
        <f t="shared" ref="BD40" si="112">+BD28+BC42</f>
        <v>0</v>
      </c>
      <c r="BE40" s="58">
        <f t="shared" ref="BE40" si="113">+BE28+BD42</f>
        <v>0</v>
      </c>
      <c r="BF40" s="58">
        <f t="shared" ref="BF40" si="114">+BF28+BE42</f>
        <v>0</v>
      </c>
      <c r="BG40" s="58">
        <f t="shared" ref="BG40" si="115">+BG28+BF42</f>
        <v>0</v>
      </c>
      <c r="BH40" s="58">
        <f t="shared" ref="BH40" si="116">+BH28+BG42</f>
        <v>0</v>
      </c>
      <c r="BI40" s="58">
        <f t="shared" ref="BI40" si="117">+BI28+BH42</f>
        <v>0</v>
      </c>
      <c r="BJ40" s="58">
        <f t="shared" ref="BJ40" si="118">+BJ28+BI42</f>
        <v>0</v>
      </c>
      <c r="BK40" s="58">
        <f t="shared" ref="BK40" si="119">+BK28+BJ42</f>
        <v>0</v>
      </c>
      <c r="BL40" s="58">
        <f t="shared" ref="BL40" si="120">+BL28+BK42</f>
        <v>0</v>
      </c>
      <c r="BM40" s="58">
        <f t="shared" ref="BM40" si="121">+BM28+BL42</f>
        <v>0</v>
      </c>
      <c r="BN40" s="58">
        <f t="shared" ref="BN40" si="122">+BN28+BM42</f>
        <v>0</v>
      </c>
      <c r="BO40" s="58">
        <f t="shared" ref="BO40" si="123">+BO28+BN42</f>
        <v>0</v>
      </c>
      <c r="BP40" s="58">
        <f t="shared" ref="BP40" si="124">+BP28+BO42</f>
        <v>0</v>
      </c>
      <c r="BQ40" s="58">
        <f t="shared" ref="BQ40" si="125">+BQ28+BP42</f>
        <v>0</v>
      </c>
      <c r="BR40" s="58">
        <f t="shared" ref="BR40" si="126">+BR28+BQ42</f>
        <v>0</v>
      </c>
      <c r="BS40" s="58">
        <f t="shared" ref="BS40" si="127">+BS28+BR42</f>
        <v>0</v>
      </c>
      <c r="BT40" s="58">
        <f t="shared" ref="BT40" si="128">+BT28+BS42</f>
        <v>0</v>
      </c>
      <c r="BU40" s="58">
        <f t="shared" ref="BU40" si="129">+BU28+BT42</f>
        <v>0</v>
      </c>
      <c r="BV40" s="58">
        <f t="shared" ref="BV40" si="130">+BV28+BU42</f>
        <v>0</v>
      </c>
      <c r="BW40" s="58">
        <f t="shared" ref="BW40" si="131">+BW28+BV42</f>
        <v>0</v>
      </c>
      <c r="BX40" s="58">
        <f t="shared" ref="BX40" si="132">+BX28+BW42</f>
        <v>0</v>
      </c>
      <c r="BY40" s="58">
        <f t="shared" ref="BY40" si="133">+BY28+BX42</f>
        <v>0</v>
      </c>
      <c r="BZ40" s="58">
        <f t="shared" ref="BZ40" si="134">+BZ28+BY42</f>
        <v>0</v>
      </c>
      <c r="CA40" s="58">
        <f t="shared" ref="CA40" si="135">+CA28+BZ42</f>
        <v>0</v>
      </c>
      <c r="CB40" s="58">
        <f t="shared" ref="CB40" si="136">+CB28+CA42</f>
        <v>0</v>
      </c>
      <c r="CC40" s="58">
        <f t="shared" ref="CC40" si="137">+CC28+CB42</f>
        <v>0</v>
      </c>
      <c r="CD40" s="58">
        <f t="shared" ref="CD40" si="138">+CD28+CC42</f>
        <v>0</v>
      </c>
      <c r="CE40" s="58">
        <f t="shared" ref="CE40" si="139">+CE28+CD42</f>
        <v>0</v>
      </c>
      <c r="CF40" s="58">
        <f t="shared" ref="CF40" si="140">+CF28+CE42</f>
        <v>0</v>
      </c>
      <c r="CG40" s="58">
        <f t="shared" ref="CG40" si="141">+CG28+CF42</f>
        <v>0</v>
      </c>
      <c r="CH40" s="58">
        <f t="shared" ref="CH40" si="142">+CH28+CG42</f>
        <v>0</v>
      </c>
      <c r="CI40" s="58">
        <f t="shared" ref="CI40" si="143">+CI28+CH42</f>
        <v>0</v>
      </c>
      <c r="CJ40" s="58">
        <f t="shared" ref="CJ40" si="144">+CJ28+CI42</f>
        <v>0</v>
      </c>
      <c r="CK40" s="58">
        <f t="shared" ref="CK40" si="145">+CK28+CJ42</f>
        <v>0</v>
      </c>
      <c r="CL40" s="58">
        <f t="shared" ref="CL40" si="146">+CL28+CK42</f>
        <v>0</v>
      </c>
      <c r="CM40" s="58">
        <f t="shared" ref="CM40" si="147">+CM28+CL42</f>
        <v>0</v>
      </c>
      <c r="CN40" s="58">
        <f t="shared" ref="CN40" si="148">+CN28+CM42</f>
        <v>0</v>
      </c>
      <c r="CO40" s="58">
        <f t="shared" ref="CO40" si="149">+CO28+CN42</f>
        <v>0</v>
      </c>
      <c r="CP40" s="58">
        <f t="shared" ref="CP40" si="150">+CP28+CO42</f>
        <v>0</v>
      </c>
    </row>
    <row r="41" spans="2:94" ht="18" x14ac:dyDescent="0.25">
      <c r="F41" s="55" t="s">
        <v>116</v>
      </c>
      <c r="G41" s="55">
        <f>+G28</f>
        <v>15</v>
      </c>
      <c r="H41" s="57"/>
      <c r="I41" s="57"/>
      <c r="J41" s="57"/>
      <c r="K41" s="57"/>
      <c r="L41" s="57"/>
      <c r="M41" s="57"/>
      <c r="N41" s="59">
        <f>IF(N40=0,0,+N28/$G41)</f>
        <v>155.33333333333334</v>
      </c>
      <c r="O41" s="59">
        <f t="shared" ref="O41" si="151">MIN(IF(O40=0,0,+O28/$G41)+N41,O40)</f>
        <v>155.33333333333334</v>
      </c>
      <c r="P41" s="59">
        <f t="shared" ref="P41" si="152">MIN(IF(P40=0,0,+P28/$G41)+O41,P40)</f>
        <v>155.33333333333334</v>
      </c>
      <c r="Q41" s="59">
        <f t="shared" ref="Q41" si="153">MIN(IF(Q40=0,0,+Q28/$G41)+P41,Q40)</f>
        <v>1202</v>
      </c>
      <c r="R41" s="59">
        <f t="shared" ref="R41" si="154">MIN(IF(R40=0,0,+R28/$G41)+Q41,R40)</f>
        <v>2248.666666666667</v>
      </c>
      <c r="S41" s="59">
        <f t="shared" ref="S41" si="155">MIN(IF(S40=0,0,+S28/$G41)+R41,S40)</f>
        <v>3295.3333333333339</v>
      </c>
      <c r="T41" s="59">
        <f t="shared" ref="T41" si="156">MIN(IF(T40=0,0,+T28/$G41)+S41,T40)</f>
        <v>3295.3333333333339</v>
      </c>
      <c r="U41" s="59">
        <f t="shared" ref="U41" si="157">MIN(IF(U40=0,0,+U28/$G41)+T41,U40)</f>
        <v>3295.3333333333339</v>
      </c>
      <c r="V41" s="59">
        <f t="shared" ref="V41" si="158">MIN(IF(V40=0,0,+V28/$G41)+U41,V40)</f>
        <v>3295.3333333333339</v>
      </c>
      <c r="W41" s="59">
        <f t="shared" ref="W41" si="159">MIN(IF(W40=0,0,+W28/$G41)+V41,W40)</f>
        <v>3295.3333333333339</v>
      </c>
      <c r="X41" s="59">
        <f t="shared" ref="X41" si="160">MIN(IF(X40=0,0,+X28/$G41)+W41,X40)</f>
        <v>3295.3333333333339</v>
      </c>
      <c r="Y41" s="59">
        <f t="shared" ref="Y41" si="161">MIN(IF(Y40=0,0,+Y28/$G41)+X41,Y40)</f>
        <v>3295.3333333333339</v>
      </c>
      <c r="Z41" s="59">
        <f t="shared" ref="Z41" si="162">MIN(IF(Z40=0,0,+Z28/$G41)+Y41,Z40)</f>
        <v>3295.3333333333339</v>
      </c>
      <c r="AA41" s="59">
        <f t="shared" ref="AA41" si="163">MIN(IF(AA40=0,0,+AA28/$G41)+Z41,AA40)</f>
        <v>3295.3333333333339</v>
      </c>
      <c r="AB41" s="59">
        <f t="shared" ref="AB41" si="164">MIN(IF(AB40=0,0,+AB28/$G41)+AA41,AB40)</f>
        <v>3295.3333333333339</v>
      </c>
      <c r="AC41" s="59">
        <f t="shared" ref="AC41" si="165">MIN(IF(AC40=0,0,+AC28/$G41)+AB41,AC40)</f>
        <v>3295.3333333333339</v>
      </c>
      <c r="AD41" s="59">
        <f t="shared" ref="AD41" si="166">MIN(IF(AD40=0,0,+AD28/$G41)+AC41,AD40)</f>
        <v>3295.3333333333339</v>
      </c>
      <c r="AE41" s="59">
        <f t="shared" ref="AE41" si="167">MIN(IF(AE40=0,0,+AE28/$G41)+AD41,AE40)</f>
        <v>3295.3333333333339</v>
      </c>
      <c r="AF41" s="59">
        <f t="shared" ref="AF41" si="168">MIN(IF(AF40=0,0,+AF28/$G41)+AE41,AF40)</f>
        <v>2673.9999999999727</v>
      </c>
      <c r="AG41" s="59">
        <f t="shared" ref="AG41" si="169">MIN(IF(AG40=0,0,+AG28/$G41)+AF41,AG40)</f>
        <v>0</v>
      </c>
      <c r="AH41" s="59">
        <f t="shared" ref="AH41" si="170">MIN(IF(AH40=0,0,+AH28/$G41)+AG41,AH40)</f>
        <v>0</v>
      </c>
      <c r="AI41" s="59">
        <f t="shared" ref="AI41" si="171">MIN(IF(AI40=0,0,+AI28/$G41)+AH41,AI40)</f>
        <v>0</v>
      </c>
      <c r="AJ41" s="59">
        <f t="shared" ref="AJ41" si="172">MIN(IF(AJ40=0,0,+AJ28/$G41)+AI41,AJ40)</f>
        <v>0</v>
      </c>
      <c r="AK41" s="59">
        <f t="shared" ref="AK41" si="173">MIN(IF(AK40=0,0,+AK28/$G41)+AJ41,AK40)</f>
        <v>0</v>
      </c>
      <c r="AL41" s="59">
        <f t="shared" ref="AL41" si="174">MIN(IF(AL40=0,0,+AL28/$G41)+AK41,AL40)</f>
        <v>0</v>
      </c>
      <c r="AM41" s="59">
        <f t="shared" ref="AM41" si="175">MIN(IF(AM40=0,0,+AM28/$G41)+AL41,AM40)</f>
        <v>0</v>
      </c>
      <c r="AN41" s="59">
        <f t="shared" ref="AN41" si="176">MIN(IF(AN40=0,0,+AN28/$G41)+AM41,AN40)</f>
        <v>0</v>
      </c>
      <c r="AO41" s="59">
        <f t="shared" ref="AO41" si="177">MIN(IF(AO40=0,0,+AO28/$G41)+AN41,AO40)</f>
        <v>0</v>
      </c>
      <c r="AP41" s="59">
        <f t="shared" ref="AP41" si="178">MIN(IF(AP40=0,0,+AP28/$G41)+AO41,AP40)</f>
        <v>0</v>
      </c>
      <c r="AQ41" s="59">
        <f t="shared" ref="AQ41" si="179">MIN(IF(AQ40=0,0,+AQ28/$G41)+AP41,AQ40)</f>
        <v>0</v>
      </c>
      <c r="AR41" s="59">
        <f t="shared" ref="AR41" si="180">MIN(IF(AR40=0,0,+AR28/$G41)+AQ41,AR40)</f>
        <v>0</v>
      </c>
      <c r="AS41" s="59">
        <f t="shared" ref="AS41" si="181">MIN(IF(AS40=0,0,+AS28/$G41)+AR41,AS40)</f>
        <v>0</v>
      </c>
      <c r="AT41" s="59">
        <f t="shared" ref="AT41" si="182">MIN(IF(AT40=0,0,+AT28/$G41)+AS41,AT40)</f>
        <v>0</v>
      </c>
      <c r="AU41" s="59">
        <f t="shared" ref="AU41" si="183">MIN(IF(AU40=0,0,+AU28/$G41)+AT41,AU40)</f>
        <v>0</v>
      </c>
      <c r="AV41" s="59">
        <f t="shared" ref="AV41" si="184">MIN(IF(AV40=0,0,+AV28/$G41)+AU41,AV40)</f>
        <v>0</v>
      </c>
      <c r="AW41" s="59">
        <f t="shared" ref="AW41" si="185">MIN(IF(AW40=0,0,+AW28/$G41)+AV41,AW40)</f>
        <v>0</v>
      </c>
      <c r="AX41" s="59">
        <f t="shared" ref="AX41" si="186">MIN(IF(AX40=0,0,+AX28/$G41)+AW41,AX40)</f>
        <v>0</v>
      </c>
      <c r="AY41" s="59">
        <f t="shared" ref="AY41" si="187">MIN(IF(AY40=0,0,+AY28/$G41)+AX41,AY40)</f>
        <v>0</v>
      </c>
      <c r="AZ41" s="59">
        <f t="shared" ref="AZ41" si="188">MIN(IF(AZ40=0,0,+AZ28/$G41)+AY41,AZ40)</f>
        <v>0</v>
      </c>
      <c r="BA41" s="59">
        <f t="shared" ref="BA41" si="189">MIN(IF(BA40=0,0,+BA28/$G41)+AZ41,BA40)</f>
        <v>0</v>
      </c>
      <c r="BB41" s="59">
        <f t="shared" ref="BB41" si="190">MIN(IF(BB40=0,0,+BB28/$G41)+BA41,BB40)</f>
        <v>0</v>
      </c>
      <c r="BC41" s="59">
        <f t="shared" ref="BC41" si="191">MIN(IF(BC40=0,0,+BC28/$G41)+BB41,BC40)</f>
        <v>0</v>
      </c>
      <c r="BD41" s="59">
        <f t="shared" ref="BD41" si="192">MIN(IF(BD40=0,0,+BD28/$G41)+BC41,BD40)</f>
        <v>0</v>
      </c>
      <c r="BE41" s="59">
        <f t="shared" ref="BE41" si="193">MIN(IF(BE40=0,0,+BE28/$G41)+BD41,BE40)</f>
        <v>0</v>
      </c>
      <c r="BF41" s="59">
        <f t="shared" ref="BF41" si="194">MIN(IF(BF40=0,0,+BF28/$G41)+BE41,BF40)</f>
        <v>0</v>
      </c>
      <c r="BG41" s="59">
        <f t="shared" ref="BG41" si="195">MIN(IF(BG40=0,0,+BG28/$G41)+BF41,BG40)</f>
        <v>0</v>
      </c>
      <c r="BH41" s="59">
        <f t="shared" ref="BH41" si="196">MIN(IF(BH40=0,0,+BH28/$G41)+BG41,BH40)</f>
        <v>0</v>
      </c>
      <c r="BI41" s="59">
        <f t="shared" ref="BI41" si="197">MIN(IF(BI40=0,0,+BI28/$G41)+BH41,BI40)</f>
        <v>0</v>
      </c>
      <c r="BJ41" s="59">
        <f t="shared" ref="BJ41" si="198">MIN(IF(BJ40=0,0,+BJ28/$G41)+BI41,BJ40)</f>
        <v>0</v>
      </c>
      <c r="BK41" s="59">
        <f t="shared" ref="BK41" si="199">MIN(IF(BK40=0,0,+BK28/$G41)+BJ41,BK40)</f>
        <v>0</v>
      </c>
      <c r="BL41" s="59">
        <f t="shared" ref="BL41" si="200">MIN(IF(BL40=0,0,+BL28/$G41)+BK41,BL40)</f>
        <v>0</v>
      </c>
      <c r="BM41" s="59">
        <f t="shared" ref="BM41" si="201">MIN(IF(BM40=0,0,+BM28/$G41)+BL41,BM40)</f>
        <v>0</v>
      </c>
      <c r="BN41" s="59">
        <f t="shared" ref="BN41" si="202">MIN(IF(BN40=0,0,+BN28/$G41)+BM41,BN40)</f>
        <v>0</v>
      </c>
      <c r="BO41" s="59">
        <f t="shared" ref="BO41" si="203">MIN(IF(BO40=0,0,+BO28/$G41)+BN41,BO40)</f>
        <v>0</v>
      </c>
      <c r="BP41" s="59">
        <f t="shared" ref="BP41" si="204">MIN(IF(BP40=0,0,+BP28/$G41)+BO41,BP40)</f>
        <v>0</v>
      </c>
      <c r="BQ41" s="59">
        <f t="shared" ref="BQ41" si="205">MIN(IF(BQ40=0,0,+BQ28/$G41)+BP41,BQ40)</f>
        <v>0</v>
      </c>
      <c r="BR41" s="59">
        <f t="shared" ref="BR41" si="206">MIN(IF(BR40=0,0,+BR28/$G41)+BQ41,BR40)</f>
        <v>0</v>
      </c>
      <c r="BS41" s="59">
        <f t="shared" ref="BS41" si="207">MIN(IF(BS40=0,0,+BS28/$G41)+BR41,BS40)</f>
        <v>0</v>
      </c>
      <c r="BT41" s="59">
        <f t="shared" ref="BT41" si="208">MIN(IF(BT40=0,0,+BT28/$G41)+BS41,BT40)</f>
        <v>0</v>
      </c>
      <c r="BU41" s="59">
        <f t="shared" ref="BU41" si="209">MIN(IF(BU40=0,0,+BU28/$G41)+BT41,BU40)</f>
        <v>0</v>
      </c>
      <c r="BV41" s="59">
        <f t="shared" ref="BV41" si="210">MIN(IF(BV40=0,0,+BV28/$G41)+BU41,BV40)</f>
        <v>0</v>
      </c>
      <c r="BW41" s="59">
        <f t="shared" ref="BW41" si="211">MIN(IF(BW40=0,0,+BW28/$G41)+BV41,BW40)</f>
        <v>0</v>
      </c>
      <c r="BX41" s="59">
        <f t="shared" ref="BX41" si="212">MIN(IF(BX40=0,0,+BX28/$G41)+BW41,BX40)</f>
        <v>0</v>
      </c>
      <c r="BY41" s="59">
        <f t="shared" ref="BY41" si="213">MIN(IF(BY40=0,0,+BY28/$G41)+BX41,BY40)</f>
        <v>0</v>
      </c>
      <c r="BZ41" s="59">
        <f t="shared" ref="BZ41" si="214">MIN(IF(BZ40=0,0,+BZ28/$G41)+BY41,BZ40)</f>
        <v>0</v>
      </c>
      <c r="CA41" s="59">
        <f t="shared" ref="CA41" si="215">MIN(IF(CA40=0,0,+CA28/$G41)+BZ41,CA40)</f>
        <v>0</v>
      </c>
      <c r="CB41" s="59">
        <f t="shared" ref="CB41" si="216">MIN(IF(CB40=0,0,+CB28/$G41)+CA41,CB40)</f>
        <v>0</v>
      </c>
      <c r="CC41" s="59">
        <f t="shared" ref="CC41" si="217">MIN(IF(CC40=0,0,+CC28/$G41)+CB41,CC40)</f>
        <v>0</v>
      </c>
      <c r="CD41" s="59">
        <f t="shared" ref="CD41" si="218">MIN(IF(CD40=0,0,+CD28/$G41)+CC41,CD40)</f>
        <v>0</v>
      </c>
      <c r="CE41" s="59">
        <f t="shared" ref="CE41" si="219">MIN(IF(CE40=0,0,+CE28/$G41)+CD41,CE40)</f>
        <v>0</v>
      </c>
      <c r="CF41" s="59">
        <f t="shared" ref="CF41" si="220">MIN(IF(CF40=0,0,+CF28/$G41)+CE41,CF40)</f>
        <v>0</v>
      </c>
      <c r="CG41" s="59">
        <f t="shared" ref="CG41" si="221">MIN(IF(CG40=0,0,+CG28/$G41)+CF41,CG40)</f>
        <v>0</v>
      </c>
      <c r="CH41" s="59">
        <f t="shared" ref="CH41" si="222">MIN(IF(CH40=0,0,+CH28/$G41)+CG41,CH40)</f>
        <v>0</v>
      </c>
      <c r="CI41" s="59">
        <f t="shared" ref="CI41" si="223">MIN(IF(CI40=0,0,+CI28/$G41)+CH41,CI40)</f>
        <v>0</v>
      </c>
      <c r="CJ41" s="59">
        <f t="shared" ref="CJ41" si="224">MIN(IF(CJ40=0,0,+CJ28/$G41)+CI41,CJ40)</f>
        <v>0</v>
      </c>
      <c r="CK41" s="59">
        <f t="shared" ref="CK41" si="225">MIN(IF(CK40=0,0,+CK28/$G41)+CJ41,CK40)</f>
        <v>0</v>
      </c>
      <c r="CL41" s="59">
        <f t="shared" ref="CL41" si="226">MIN(IF(CL40=0,0,+CL28/$G41)+CK41,CL40)</f>
        <v>0</v>
      </c>
      <c r="CM41" s="59">
        <f t="shared" ref="CM41" si="227">MIN(IF(CM40=0,0,+CM28/$G41)+CL41,CM40)</f>
        <v>0</v>
      </c>
      <c r="CN41" s="59">
        <f t="shared" ref="CN41" si="228">MIN(IF(CN40=0,0,+CN28/$G41)+CM41,CN40)</f>
        <v>0</v>
      </c>
      <c r="CO41" s="59">
        <f t="shared" ref="CO41" si="229">MIN(IF(CO40=0,0,+CO28/$G41)+CN41,CO40)</f>
        <v>0</v>
      </c>
      <c r="CP41" s="59">
        <f t="shared" ref="CP41" si="230">MIN(IF(CP40=0,0,+CP28/$G41)+CO41,CP40)</f>
        <v>0</v>
      </c>
    </row>
    <row r="42" spans="2:94" ht="18" x14ac:dyDescent="0.25">
      <c r="F42" s="55" t="s">
        <v>117</v>
      </c>
      <c r="G42" s="55"/>
      <c r="H42" s="57"/>
      <c r="I42" s="57"/>
      <c r="J42" s="57"/>
      <c r="K42" s="57"/>
      <c r="L42" s="57"/>
      <c r="M42" s="57"/>
      <c r="N42" s="59">
        <f>+N40-N41</f>
        <v>2174.6666666666665</v>
      </c>
      <c r="O42" s="59">
        <f>+O40-O41</f>
        <v>2019.3333333333333</v>
      </c>
      <c r="P42" s="59">
        <f t="shared" ref="P42:CA42" si="231">+P40-P41</f>
        <v>1864</v>
      </c>
      <c r="Q42" s="59">
        <f t="shared" si="231"/>
        <v>16362</v>
      </c>
      <c r="R42" s="59">
        <f t="shared" si="231"/>
        <v>29813.333333333332</v>
      </c>
      <c r="S42" s="59">
        <f t="shared" si="231"/>
        <v>42217.999999999993</v>
      </c>
      <c r="T42" s="59">
        <f t="shared" si="231"/>
        <v>38922.666666666657</v>
      </c>
      <c r="U42" s="59">
        <f t="shared" si="231"/>
        <v>35627.333333333321</v>
      </c>
      <c r="V42" s="59">
        <f t="shared" si="231"/>
        <v>32331.999999999985</v>
      </c>
      <c r="W42" s="59">
        <f t="shared" si="231"/>
        <v>29036.66666666665</v>
      </c>
      <c r="X42" s="59">
        <f t="shared" si="231"/>
        <v>25741.333333333314</v>
      </c>
      <c r="Y42" s="59">
        <f t="shared" si="231"/>
        <v>22445.999999999978</v>
      </c>
      <c r="Z42" s="59">
        <f t="shared" si="231"/>
        <v>19150.666666666642</v>
      </c>
      <c r="AA42" s="59">
        <f t="shared" si="231"/>
        <v>15855.333333333308</v>
      </c>
      <c r="AB42" s="59">
        <f t="shared" si="231"/>
        <v>12559.999999999975</v>
      </c>
      <c r="AC42" s="59">
        <f t="shared" si="231"/>
        <v>9264.6666666666406</v>
      </c>
      <c r="AD42" s="59">
        <f t="shared" si="231"/>
        <v>5969.3333333333067</v>
      </c>
      <c r="AE42" s="59">
        <f t="shared" si="231"/>
        <v>2673.9999999999727</v>
      </c>
      <c r="AF42" s="59">
        <f t="shared" si="231"/>
        <v>0</v>
      </c>
      <c r="AG42" s="59">
        <f t="shared" si="231"/>
        <v>0</v>
      </c>
      <c r="AH42" s="59">
        <f t="shared" si="231"/>
        <v>0</v>
      </c>
      <c r="AI42" s="59">
        <f t="shared" si="231"/>
        <v>0</v>
      </c>
      <c r="AJ42" s="59">
        <f t="shared" si="231"/>
        <v>0</v>
      </c>
      <c r="AK42" s="59">
        <f t="shared" si="231"/>
        <v>0</v>
      </c>
      <c r="AL42" s="59">
        <f t="shared" si="231"/>
        <v>0</v>
      </c>
      <c r="AM42" s="59">
        <f t="shared" si="231"/>
        <v>0</v>
      </c>
      <c r="AN42" s="59">
        <f t="shared" si="231"/>
        <v>0</v>
      </c>
      <c r="AO42" s="59">
        <f t="shared" si="231"/>
        <v>0</v>
      </c>
      <c r="AP42" s="59">
        <f t="shared" si="231"/>
        <v>0</v>
      </c>
      <c r="AQ42" s="59">
        <f t="shared" si="231"/>
        <v>0</v>
      </c>
      <c r="AR42" s="59">
        <f t="shared" si="231"/>
        <v>0</v>
      </c>
      <c r="AS42" s="59">
        <f t="shared" si="231"/>
        <v>0</v>
      </c>
      <c r="AT42" s="59">
        <f t="shared" si="231"/>
        <v>0</v>
      </c>
      <c r="AU42" s="59">
        <f t="shared" si="231"/>
        <v>0</v>
      </c>
      <c r="AV42" s="59">
        <f t="shared" si="231"/>
        <v>0</v>
      </c>
      <c r="AW42" s="59">
        <f t="shared" si="231"/>
        <v>0</v>
      </c>
      <c r="AX42" s="59">
        <f t="shared" si="231"/>
        <v>0</v>
      </c>
      <c r="AY42" s="59">
        <f t="shared" si="231"/>
        <v>0</v>
      </c>
      <c r="AZ42" s="59">
        <f t="shared" si="231"/>
        <v>0</v>
      </c>
      <c r="BA42" s="59">
        <f t="shared" si="231"/>
        <v>0</v>
      </c>
      <c r="BB42" s="59">
        <f t="shared" si="231"/>
        <v>0</v>
      </c>
      <c r="BC42" s="59">
        <f t="shared" si="231"/>
        <v>0</v>
      </c>
      <c r="BD42" s="59">
        <f t="shared" si="231"/>
        <v>0</v>
      </c>
      <c r="BE42" s="59">
        <f t="shared" si="231"/>
        <v>0</v>
      </c>
      <c r="BF42" s="59">
        <f t="shared" si="231"/>
        <v>0</v>
      </c>
      <c r="BG42" s="59">
        <f t="shared" si="231"/>
        <v>0</v>
      </c>
      <c r="BH42" s="59">
        <f t="shared" si="231"/>
        <v>0</v>
      </c>
      <c r="BI42" s="59">
        <f t="shared" si="231"/>
        <v>0</v>
      </c>
      <c r="BJ42" s="59">
        <f t="shared" si="231"/>
        <v>0</v>
      </c>
      <c r="BK42" s="59">
        <f t="shared" si="231"/>
        <v>0</v>
      </c>
      <c r="BL42" s="59">
        <f t="shared" si="231"/>
        <v>0</v>
      </c>
      <c r="BM42" s="59">
        <f t="shared" si="231"/>
        <v>0</v>
      </c>
      <c r="BN42" s="59">
        <f t="shared" si="231"/>
        <v>0</v>
      </c>
      <c r="BO42" s="59">
        <f t="shared" si="231"/>
        <v>0</v>
      </c>
      <c r="BP42" s="59">
        <f t="shared" si="231"/>
        <v>0</v>
      </c>
      <c r="BQ42" s="59">
        <f t="shared" si="231"/>
        <v>0</v>
      </c>
      <c r="BR42" s="59">
        <f t="shared" si="231"/>
        <v>0</v>
      </c>
      <c r="BS42" s="59">
        <f t="shared" si="231"/>
        <v>0</v>
      </c>
      <c r="BT42" s="59">
        <f t="shared" si="231"/>
        <v>0</v>
      </c>
      <c r="BU42" s="59">
        <f t="shared" si="231"/>
        <v>0</v>
      </c>
      <c r="BV42" s="59">
        <f t="shared" si="231"/>
        <v>0</v>
      </c>
      <c r="BW42" s="59">
        <f t="shared" si="231"/>
        <v>0</v>
      </c>
      <c r="BX42" s="59">
        <f t="shared" si="231"/>
        <v>0</v>
      </c>
      <c r="BY42" s="59">
        <f t="shared" si="231"/>
        <v>0</v>
      </c>
      <c r="BZ42" s="59">
        <f t="shared" si="231"/>
        <v>0</v>
      </c>
      <c r="CA42" s="59">
        <f t="shared" si="231"/>
        <v>0</v>
      </c>
      <c r="CB42" s="59">
        <f t="shared" ref="CB42:CP42" si="232">+CB40-CB41</f>
        <v>0</v>
      </c>
      <c r="CC42" s="59">
        <f t="shared" si="232"/>
        <v>0</v>
      </c>
      <c r="CD42" s="59">
        <f t="shared" si="232"/>
        <v>0</v>
      </c>
      <c r="CE42" s="59">
        <f t="shared" si="232"/>
        <v>0</v>
      </c>
      <c r="CF42" s="59">
        <f t="shared" si="232"/>
        <v>0</v>
      </c>
      <c r="CG42" s="59">
        <f t="shared" si="232"/>
        <v>0</v>
      </c>
      <c r="CH42" s="59">
        <f t="shared" si="232"/>
        <v>0</v>
      </c>
      <c r="CI42" s="59">
        <f t="shared" si="232"/>
        <v>0</v>
      </c>
      <c r="CJ42" s="59">
        <f t="shared" si="232"/>
        <v>0</v>
      </c>
      <c r="CK42" s="59">
        <f t="shared" si="232"/>
        <v>0</v>
      </c>
      <c r="CL42" s="59">
        <f t="shared" si="232"/>
        <v>0</v>
      </c>
      <c r="CM42" s="59">
        <f t="shared" si="232"/>
        <v>0</v>
      </c>
      <c r="CN42" s="59">
        <f t="shared" si="232"/>
        <v>0</v>
      </c>
      <c r="CO42" s="59">
        <f t="shared" si="232"/>
        <v>0</v>
      </c>
      <c r="CP42" s="59">
        <f t="shared" si="232"/>
        <v>0</v>
      </c>
    </row>
    <row r="43" spans="2:94" ht="18" x14ac:dyDescent="0.25">
      <c r="F43" s="55" t="s">
        <v>118</v>
      </c>
      <c r="G43" s="60" t="s">
        <v>119</v>
      </c>
      <c r="H43" s="57"/>
      <c r="I43" s="57"/>
      <c r="J43" s="57"/>
      <c r="K43" s="57"/>
      <c r="L43" s="57"/>
      <c r="M43" s="57"/>
      <c r="N43" s="59">
        <f>AVERAGE(N40,N42)</f>
        <v>2252.333333333333</v>
      </c>
      <c r="O43" s="59">
        <f>AVERAGE(O40,O42)</f>
        <v>2097</v>
      </c>
      <c r="P43" s="59">
        <f t="shared" ref="P43:CA43" si="233">AVERAGE(P40,P42)</f>
        <v>1941.6666666666665</v>
      </c>
      <c r="Q43" s="59">
        <f t="shared" si="233"/>
        <v>16963</v>
      </c>
      <c r="R43" s="59">
        <f t="shared" si="233"/>
        <v>30937.666666666664</v>
      </c>
      <c r="S43" s="59">
        <f t="shared" si="233"/>
        <v>43865.666666666657</v>
      </c>
      <c r="T43" s="59">
        <f t="shared" si="233"/>
        <v>40570.333333333328</v>
      </c>
      <c r="U43" s="59">
        <f t="shared" si="233"/>
        <v>37274.999999999985</v>
      </c>
      <c r="V43" s="59">
        <f t="shared" si="233"/>
        <v>33979.666666666657</v>
      </c>
      <c r="W43" s="59">
        <f t="shared" si="233"/>
        <v>30684.333333333318</v>
      </c>
      <c r="X43" s="59">
        <f t="shared" si="233"/>
        <v>27388.999999999982</v>
      </c>
      <c r="Y43" s="59">
        <f t="shared" si="233"/>
        <v>24093.666666666646</v>
      </c>
      <c r="Z43" s="59">
        <f t="shared" si="233"/>
        <v>20798.33333333331</v>
      </c>
      <c r="AA43" s="59">
        <f t="shared" si="233"/>
        <v>17502.999999999975</v>
      </c>
      <c r="AB43" s="59">
        <f t="shared" si="233"/>
        <v>14207.666666666642</v>
      </c>
      <c r="AC43" s="59">
        <f t="shared" si="233"/>
        <v>10912.333333333307</v>
      </c>
      <c r="AD43" s="59">
        <f t="shared" si="233"/>
        <v>7616.9999999999736</v>
      </c>
      <c r="AE43" s="59">
        <f t="shared" si="233"/>
        <v>4321.6666666666397</v>
      </c>
      <c r="AF43" s="59">
        <f t="shared" si="233"/>
        <v>1336.9999999999864</v>
      </c>
      <c r="AG43" s="59">
        <f t="shared" si="233"/>
        <v>0</v>
      </c>
      <c r="AH43" s="59">
        <f t="shared" si="233"/>
        <v>0</v>
      </c>
      <c r="AI43" s="59">
        <f t="shared" si="233"/>
        <v>0</v>
      </c>
      <c r="AJ43" s="59">
        <f t="shared" si="233"/>
        <v>0</v>
      </c>
      <c r="AK43" s="59">
        <f t="shared" si="233"/>
        <v>0</v>
      </c>
      <c r="AL43" s="59">
        <f t="shared" si="233"/>
        <v>0</v>
      </c>
      <c r="AM43" s="59">
        <f t="shared" si="233"/>
        <v>0</v>
      </c>
      <c r="AN43" s="59">
        <f t="shared" si="233"/>
        <v>0</v>
      </c>
      <c r="AO43" s="59">
        <f t="shared" si="233"/>
        <v>0</v>
      </c>
      <c r="AP43" s="59">
        <f t="shared" si="233"/>
        <v>0</v>
      </c>
      <c r="AQ43" s="59">
        <f t="shared" si="233"/>
        <v>0</v>
      </c>
      <c r="AR43" s="59">
        <f t="shared" si="233"/>
        <v>0</v>
      </c>
      <c r="AS43" s="59">
        <f t="shared" si="233"/>
        <v>0</v>
      </c>
      <c r="AT43" s="59">
        <f t="shared" si="233"/>
        <v>0</v>
      </c>
      <c r="AU43" s="59">
        <f t="shared" si="233"/>
        <v>0</v>
      </c>
      <c r="AV43" s="59">
        <f t="shared" si="233"/>
        <v>0</v>
      </c>
      <c r="AW43" s="59">
        <f t="shared" si="233"/>
        <v>0</v>
      </c>
      <c r="AX43" s="59">
        <f t="shared" si="233"/>
        <v>0</v>
      </c>
      <c r="AY43" s="59">
        <f t="shared" si="233"/>
        <v>0</v>
      </c>
      <c r="AZ43" s="59">
        <f t="shared" si="233"/>
        <v>0</v>
      </c>
      <c r="BA43" s="59">
        <f t="shared" si="233"/>
        <v>0</v>
      </c>
      <c r="BB43" s="59">
        <f t="shared" si="233"/>
        <v>0</v>
      </c>
      <c r="BC43" s="59">
        <f t="shared" si="233"/>
        <v>0</v>
      </c>
      <c r="BD43" s="59">
        <f t="shared" si="233"/>
        <v>0</v>
      </c>
      <c r="BE43" s="59">
        <f t="shared" si="233"/>
        <v>0</v>
      </c>
      <c r="BF43" s="59">
        <f t="shared" si="233"/>
        <v>0</v>
      </c>
      <c r="BG43" s="59">
        <f t="shared" si="233"/>
        <v>0</v>
      </c>
      <c r="BH43" s="59">
        <f t="shared" si="233"/>
        <v>0</v>
      </c>
      <c r="BI43" s="59">
        <f t="shared" si="233"/>
        <v>0</v>
      </c>
      <c r="BJ43" s="59">
        <f t="shared" si="233"/>
        <v>0</v>
      </c>
      <c r="BK43" s="59">
        <f t="shared" si="233"/>
        <v>0</v>
      </c>
      <c r="BL43" s="59">
        <f t="shared" si="233"/>
        <v>0</v>
      </c>
      <c r="BM43" s="59">
        <f t="shared" si="233"/>
        <v>0</v>
      </c>
      <c r="BN43" s="59">
        <f t="shared" si="233"/>
        <v>0</v>
      </c>
      <c r="BO43" s="59">
        <f t="shared" si="233"/>
        <v>0</v>
      </c>
      <c r="BP43" s="59">
        <f t="shared" si="233"/>
        <v>0</v>
      </c>
      <c r="BQ43" s="59">
        <f t="shared" si="233"/>
        <v>0</v>
      </c>
      <c r="BR43" s="59">
        <f t="shared" si="233"/>
        <v>0</v>
      </c>
      <c r="BS43" s="59">
        <f t="shared" si="233"/>
        <v>0</v>
      </c>
      <c r="BT43" s="59">
        <f t="shared" si="233"/>
        <v>0</v>
      </c>
      <c r="BU43" s="59">
        <f t="shared" si="233"/>
        <v>0</v>
      </c>
      <c r="BV43" s="59">
        <f t="shared" si="233"/>
        <v>0</v>
      </c>
      <c r="BW43" s="59">
        <f t="shared" si="233"/>
        <v>0</v>
      </c>
      <c r="BX43" s="59">
        <f t="shared" si="233"/>
        <v>0</v>
      </c>
      <c r="BY43" s="59">
        <f t="shared" si="233"/>
        <v>0</v>
      </c>
      <c r="BZ43" s="59">
        <f t="shared" si="233"/>
        <v>0</v>
      </c>
      <c r="CA43" s="59">
        <f t="shared" si="233"/>
        <v>0</v>
      </c>
      <c r="CB43" s="59">
        <f t="shared" ref="CB43:CP43" si="234">AVERAGE(CB40,CB42)</f>
        <v>0</v>
      </c>
      <c r="CC43" s="59">
        <f t="shared" si="234"/>
        <v>0</v>
      </c>
      <c r="CD43" s="59">
        <f t="shared" si="234"/>
        <v>0</v>
      </c>
      <c r="CE43" s="59">
        <f t="shared" si="234"/>
        <v>0</v>
      </c>
      <c r="CF43" s="59">
        <f t="shared" si="234"/>
        <v>0</v>
      </c>
      <c r="CG43" s="59">
        <f t="shared" si="234"/>
        <v>0</v>
      </c>
      <c r="CH43" s="59">
        <f t="shared" si="234"/>
        <v>0</v>
      </c>
      <c r="CI43" s="59">
        <f t="shared" si="234"/>
        <v>0</v>
      </c>
      <c r="CJ43" s="59">
        <f t="shared" si="234"/>
        <v>0</v>
      </c>
      <c r="CK43" s="59">
        <f t="shared" si="234"/>
        <v>0</v>
      </c>
      <c r="CL43" s="59">
        <f t="shared" si="234"/>
        <v>0</v>
      </c>
      <c r="CM43" s="59">
        <f t="shared" si="234"/>
        <v>0</v>
      </c>
      <c r="CN43" s="59">
        <f t="shared" si="234"/>
        <v>0</v>
      </c>
      <c r="CO43" s="59">
        <f t="shared" si="234"/>
        <v>0</v>
      </c>
      <c r="CP43" s="59">
        <f t="shared" si="234"/>
        <v>0</v>
      </c>
    </row>
    <row r="44" spans="2:94" s="61" customFormat="1" ht="18" x14ac:dyDescent="0.25">
      <c r="F44" s="62" t="s">
        <v>120</v>
      </c>
      <c r="G44" s="63">
        <v>3.1199999999999999E-2</v>
      </c>
      <c r="H44" s="64"/>
      <c r="I44" s="64"/>
      <c r="J44" s="64"/>
      <c r="K44" s="64"/>
      <c r="L44" s="64"/>
      <c r="M44" s="64"/>
      <c r="N44" s="65">
        <f>+N43*$G44+N41</f>
        <v>225.60613333333333</v>
      </c>
      <c r="O44" s="65">
        <f>+O43*$G44+O41</f>
        <v>220.75973333333334</v>
      </c>
      <c r="P44" s="65">
        <f t="shared" ref="P44:CA44" si="235">+P43*$G44+P41</f>
        <v>215.91333333333333</v>
      </c>
      <c r="Q44" s="65">
        <f t="shared" si="235"/>
        <v>1731.2456</v>
      </c>
      <c r="R44" s="65">
        <f t="shared" si="235"/>
        <v>3213.9218666666666</v>
      </c>
      <c r="S44" s="65">
        <f t="shared" si="235"/>
        <v>4663.9421333333339</v>
      </c>
      <c r="T44" s="65">
        <f t="shared" si="235"/>
        <v>4561.1277333333337</v>
      </c>
      <c r="U44" s="65">
        <f t="shared" si="235"/>
        <v>4458.3133333333335</v>
      </c>
      <c r="V44" s="65">
        <f t="shared" si="235"/>
        <v>4355.4989333333333</v>
      </c>
      <c r="W44" s="65">
        <f t="shared" si="235"/>
        <v>4252.6845333333331</v>
      </c>
      <c r="X44" s="65">
        <f t="shared" si="235"/>
        <v>4149.8701333333338</v>
      </c>
      <c r="Y44" s="65">
        <f t="shared" si="235"/>
        <v>4047.0557333333331</v>
      </c>
      <c r="Z44" s="65">
        <f t="shared" si="235"/>
        <v>3944.2413333333334</v>
      </c>
      <c r="AA44" s="65">
        <f t="shared" si="235"/>
        <v>3841.4269333333332</v>
      </c>
      <c r="AB44" s="65">
        <f t="shared" si="235"/>
        <v>3738.612533333333</v>
      </c>
      <c r="AC44" s="65">
        <f t="shared" si="235"/>
        <v>3635.7981333333332</v>
      </c>
      <c r="AD44" s="65">
        <f t="shared" si="235"/>
        <v>3532.983733333333</v>
      </c>
      <c r="AE44" s="65">
        <f t="shared" si="235"/>
        <v>3430.1693333333333</v>
      </c>
      <c r="AF44" s="65">
        <f t="shared" si="235"/>
        <v>2715.7143999999721</v>
      </c>
      <c r="AG44" s="65">
        <f t="shared" si="235"/>
        <v>0</v>
      </c>
      <c r="AH44" s="65">
        <f t="shared" si="235"/>
        <v>0</v>
      </c>
      <c r="AI44" s="65">
        <f t="shared" si="235"/>
        <v>0</v>
      </c>
      <c r="AJ44" s="65">
        <f t="shared" si="235"/>
        <v>0</v>
      </c>
      <c r="AK44" s="65">
        <f t="shared" si="235"/>
        <v>0</v>
      </c>
      <c r="AL44" s="65">
        <f t="shared" si="235"/>
        <v>0</v>
      </c>
      <c r="AM44" s="65">
        <f t="shared" si="235"/>
        <v>0</v>
      </c>
      <c r="AN44" s="65">
        <f t="shared" si="235"/>
        <v>0</v>
      </c>
      <c r="AO44" s="65">
        <f t="shared" si="235"/>
        <v>0</v>
      </c>
      <c r="AP44" s="65">
        <f t="shared" si="235"/>
        <v>0</v>
      </c>
      <c r="AQ44" s="65">
        <f t="shared" si="235"/>
        <v>0</v>
      </c>
      <c r="AR44" s="65">
        <f t="shared" si="235"/>
        <v>0</v>
      </c>
      <c r="AS44" s="65">
        <f t="shared" si="235"/>
        <v>0</v>
      </c>
      <c r="AT44" s="65">
        <f t="shared" si="235"/>
        <v>0</v>
      </c>
      <c r="AU44" s="65">
        <f t="shared" si="235"/>
        <v>0</v>
      </c>
      <c r="AV44" s="65">
        <f t="shared" si="235"/>
        <v>0</v>
      </c>
      <c r="AW44" s="65">
        <f t="shared" si="235"/>
        <v>0</v>
      </c>
      <c r="AX44" s="65">
        <f t="shared" si="235"/>
        <v>0</v>
      </c>
      <c r="AY44" s="65">
        <f t="shared" si="235"/>
        <v>0</v>
      </c>
      <c r="AZ44" s="65">
        <f t="shared" si="235"/>
        <v>0</v>
      </c>
      <c r="BA44" s="65">
        <f t="shared" si="235"/>
        <v>0</v>
      </c>
      <c r="BB44" s="65">
        <f t="shared" si="235"/>
        <v>0</v>
      </c>
      <c r="BC44" s="65">
        <f t="shared" si="235"/>
        <v>0</v>
      </c>
      <c r="BD44" s="65">
        <f t="shared" si="235"/>
        <v>0</v>
      </c>
      <c r="BE44" s="65">
        <f t="shared" si="235"/>
        <v>0</v>
      </c>
      <c r="BF44" s="65">
        <f t="shared" si="235"/>
        <v>0</v>
      </c>
      <c r="BG44" s="65">
        <f t="shared" si="235"/>
        <v>0</v>
      </c>
      <c r="BH44" s="65">
        <f t="shared" si="235"/>
        <v>0</v>
      </c>
      <c r="BI44" s="65">
        <f t="shared" si="235"/>
        <v>0</v>
      </c>
      <c r="BJ44" s="65">
        <f t="shared" si="235"/>
        <v>0</v>
      </c>
      <c r="BK44" s="65">
        <f t="shared" si="235"/>
        <v>0</v>
      </c>
      <c r="BL44" s="65">
        <f t="shared" si="235"/>
        <v>0</v>
      </c>
      <c r="BM44" s="65">
        <f t="shared" si="235"/>
        <v>0</v>
      </c>
      <c r="BN44" s="65">
        <f t="shared" si="235"/>
        <v>0</v>
      </c>
      <c r="BO44" s="65">
        <f t="shared" si="235"/>
        <v>0</v>
      </c>
      <c r="BP44" s="65">
        <f t="shared" si="235"/>
        <v>0</v>
      </c>
      <c r="BQ44" s="65">
        <f t="shared" si="235"/>
        <v>0</v>
      </c>
      <c r="BR44" s="65">
        <f t="shared" si="235"/>
        <v>0</v>
      </c>
      <c r="BS44" s="65">
        <f t="shared" si="235"/>
        <v>0</v>
      </c>
      <c r="BT44" s="65">
        <f t="shared" si="235"/>
        <v>0</v>
      </c>
      <c r="BU44" s="65">
        <f t="shared" si="235"/>
        <v>0</v>
      </c>
      <c r="BV44" s="65">
        <f t="shared" si="235"/>
        <v>0</v>
      </c>
      <c r="BW44" s="65">
        <f t="shared" si="235"/>
        <v>0</v>
      </c>
      <c r="BX44" s="65">
        <f t="shared" si="235"/>
        <v>0</v>
      </c>
      <c r="BY44" s="65">
        <f t="shared" si="235"/>
        <v>0</v>
      </c>
      <c r="BZ44" s="65">
        <f t="shared" si="235"/>
        <v>0</v>
      </c>
      <c r="CA44" s="65">
        <f t="shared" si="235"/>
        <v>0</v>
      </c>
      <c r="CB44" s="65">
        <f t="shared" ref="CB44:CP44" si="236">+CB43*$G44+CB41</f>
        <v>0</v>
      </c>
      <c r="CC44" s="65">
        <f t="shared" si="236"/>
        <v>0</v>
      </c>
      <c r="CD44" s="65">
        <f t="shared" si="236"/>
        <v>0</v>
      </c>
      <c r="CE44" s="65">
        <f t="shared" si="236"/>
        <v>0</v>
      </c>
      <c r="CF44" s="65">
        <f t="shared" si="236"/>
        <v>0</v>
      </c>
      <c r="CG44" s="65">
        <f t="shared" si="236"/>
        <v>0</v>
      </c>
      <c r="CH44" s="65">
        <f t="shared" si="236"/>
        <v>0</v>
      </c>
      <c r="CI44" s="65">
        <f t="shared" si="236"/>
        <v>0</v>
      </c>
      <c r="CJ44" s="65">
        <f t="shared" si="236"/>
        <v>0</v>
      </c>
      <c r="CK44" s="65">
        <f t="shared" si="236"/>
        <v>0</v>
      </c>
      <c r="CL44" s="65">
        <f t="shared" si="236"/>
        <v>0</v>
      </c>
      <c r="CM44" s="65">
        <f t="shared" si="236"/>
        <v>0</v>
      </c>
      <c r="CN44" s="65">
        <f t="shared" si="236"/>
        <v>0</v>
      </c>
      <c r="CO44" s="65">
        <f t="shared" si="236"/>
        <v>0</v>
      </c>
      <c r="CP44" s="65">
        <f t="shared" si="236"/>
        <v>0</v>
      </c>
    </row>
  </sheetData>
  <mergeCells count="6">
    <mergeCell ref="B5:C5"/>
    <mergeCell ref="B7:B15"/>
    <mergeCell ref="I15:M15"/>
    <mergeCell ref="B26:C26"/>
    <mergeCell ref="B28:B36"/>
    <mergeCell ref="I36:M36"/>
  </mergeCells>
  <phoneticPr fontId="18" type="noConversion"/>
  <dataValidations count="2">
    <dataValidation type="list" allowBlank="1" showInputMessage="1" showErrorMessage="1" sqref="H16 H12:H13 H37 H33:H34" xr:uid="{5BD31B01-BAFF-4D12-A005-ED4D5391C47D}">
      <formula1>"Fixed,Variable"</formula1>
    </dataValidation>
    <dataValidation type="list" allowBlank="1" showInputMessage="1" showErrorMessage="1" sqref="E16 E12:E13 E37 E33:E34" xr:uid="{136585D2-F954-4A33-8156-7802E17B0511}">
      <formula1>Variables</formula1>
    </dataValidation>
  </dataValidations>
  <hyperlinks>
    <hyperlink ref="G3" location="'TITLE PAGE'!A1" display="Back to title page" xr:uid="{62BF0F5F-1289-4BAE-B0EC-2ED3B37825F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D01E3-1592-405A-8965-4B22BF2B4CB9}">
  <dimension ref="A1:CP92"/>
  <sheetViews>
    <sheetView topLeftCell="A57" zoomScale="60" zoomScaleNormal="60" workbookViewId="0">
      <selection activeCell="A70" sqref="A70:XFD70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23.1406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4" width="10.85546875" style="2"/>
    <col min="15" max="15" width="11.85546875" style="2" bestFit="1" customWidth="1"/>
    <col min="16" max="16384" width="10.8554687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47.85" customHeight="1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48.6" customHeight="1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17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28.5" x14ac:dyDescent="0.2">
      <c r="B7" s="155" t="s">
        <v>99</v>
      </c>
      <c r="C7" s="19" t="s">
        <v>135</v>
      </c>
      <c r="D7" s="81" t="s">
        <v>136</v>
      </c>
      <c r="E7" s="19" t="s">
        <v>100</v>
      </c>
      <c r="F7" s="20"/>
      <c r="G7" s="21">
        <v>15</v>
      </c>
      <c r="H7" s="22" t="s">
        <v>101</v>
      </c>
      <c r="I7" s="23"/>
      <c r="J7" s="24"/>
      <c r="K7" s="24"/>
      <c r="L7" s="24"/>
      <c r="M7" s="24"/>
      <c r="N7" s="76">
        <v>2660</v>
      </c>
      <c r="O7" s="76">
        <v>17870</v>
      </c>
      <c r="P7" s="76">
        <v>17870</v>
      </c>
      <c r="Q7" s="76">
        <v>17870</v>
      </c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28.5" x14ac:dyDescent="0.2">
      <c r="B8" s="156"/>
      <c r="C8" s="28" t="s">
        <v>135</v>
      </c>
      <c r="D8" s="81" t="s">
        <v>136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77">
        <v>460</v>
      </c>
      <c r="S8" s="77">
        <v>460</v>
      </c>
      <c r="T8" s="77">
        <v>460</v>
      </c>
      <c r="U8" s="77">
        <v>460</v>
      </c>
      <c r="V8" s="77">
        <v>460</v>
      </c>
      <c r="W8" s="77">
        <v>460</v>
      </c>
      <c r="X8" s="77">
        <v>460</v>
      </c>
      <c r="Y8" s="77">
        <v>460</v>
      </c>
      <c r="Z8" s="77">
        <v>460</v>
      </c>
      <c r="AA8" s="77">
        <v>460</v>
      </c>
      <c r="AB8" s="77">
        <v>460</v>
      </c>
      <c r="AC8" s="77">
        <v>460</v>
      </c>
      <c r="AD8" s="77">
        <v>460</v>
      </c>
      <c r="AE8" s="77">
        <v>460</v>
      </c>
      <c r="AF8" s="77">
        <v>460</v>
      </c>
      <c r="AG8" s="77">
        <v>460</v>
      </c>
      <c r="AH8" s="77">
        <v>460</v>
      </c>
      <c r="AI8" s="77">
        <v>460</v>
      </c>
      <c r="AJ8" s="77">
        <v>460</v>
      </c>
      <c r="AK8" s="77">
        <v>460</v>
      </c>
      <c r="AL8" s="77">
        <v>460</v>
      </c>
      <c r="AM8" s="77">
        <v>460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28.5" x14ac:dyDescent="0.2">
      <c r="B9" s="156"/>
      <c r="C9" s="28" t="s">
        <v>135</v>
      </c>
      <c r="D9" s="81" t="s">
        <v>136</v>
      </c>
      <c r="E9" s="28" t="s">
        <v>104</v>
      </c>
      <c r="F9" s="67"/>
      <c r="G9" s="29"/>
      <c r="H9" s="30" t="s">
        <v>103</v>
      </c>
      <c r="I9" s="31"/>
      <c r="J9" s="32"/>
      <c r="K9" s="32"/>
      <c r="L9" s="32"/>
      <c r="M9" s="32"/>
      <c r="N9" s="35">
        <f>+N23</f>
        <v>257.55893333333336</v>
      </c>
      <c r="O9" s="35">
        <f t="shared" ref="O9:BZ9" si="0">+O23</f>
        <v>1982.3186666666666</v>
      </c>
      <c r="P9" s="35">
        <f t="shared" si="0"/>
        <v>3669.9088000000002</v>
      </c>
      <c r="Q9" s="35">
        <f t="shared" si="0"/>
        <v>5320.3293333333331</v>
      </c>
      <c r="R9" s="35">
        <f t="shared" si="0"/>
        <v>5203.2877333333327</v>
      </c>
      <c r="S9" s="35">
        <f t="shared" si="0"/>
        <v>5086.2461333333322</v>
      </c>
      <c r="T9" s="35">
        <f t="shared" si="0"/>
        <v>4969.2045333333326</v>
      </c>
      <c r="U9" s="35">
        <f t="shared" si="0"/>
        <v>4852.1629333333331</v>
      </c>
      <c r="V9" s="35">
        <f t="shared" si="0"/>
        <v>4735.1213333333326</v>
      </c>
      <c r="W9" s="35">
        <f t="shared" si="0"/>
        <v>4618.0797333333321</v>
      </c>
      <c r="X9" s="35">
        <f t="shared" si="0"/>
        <v>4501.0381333333326</v>
      </c>
      <c r="Y9" s="35">
        <f t="shared" si="0"/>
        <v>4383.996533333333</v>
      </c>
      <c r="Z9" s="35">
        <f t="shared" si="0"/>
        <v>4266.9549333333325</v>
      </c>
      <c r="AA9" s="35">
        <f t="shared" si="0"/>
        <v>4149.913333333333</v>
      </c>
      <c r="AB9" s="35">
        <f t="shared" si="0"/>
        <v>4032.8717333333329</v>
      </c>
      <c r="AC9" s="35">
        <f t="shared" si="0"/>
        <v>3915.8301333333329</v>
      </c>
      <c r="AD9" s="35">
        <f t="shared" si="0"/>
        <v>3449.6546666666623</v>
      </c>
      <c r="AE9" s="35">
        <f t="shared" si="0"/>
        <v>0</v>
      </c>
      <c r="AF9" s="35">
        <f t="shared" si="0"/>
        <v>0</v>
      </c>
      <c r="AG9" s="35">
        <f t="shared" si="0"/>
        <v>0</v>
      </c>
      <c r="AH9" s="35">
        <f t="shared" si="0"/>
        <v>0</v>
      </c>
      <c r="AI9" s="35">
        <f t="shared" si="0"/>
        <v>0</v>
      </c>
      <c r="AJ9" s="35">
        <f t="shared" si="0"/>
        <v>0</v>
      </c>
      <c r="AK9" s="35">
        <f t="shared" si="0"/>
        <v>0</v>
      </c>
      <c r="AL9" s="35">
        <f t="shared" si="0"/>
        <v>0</v>
      </c>
      <c r="AM9" s="35">
        <f t="shared" si="0"/>
        <v>0</v>
      </c>
      <c r="AN9" s="35">
        <f t="shared" si="0"/>
        <v>0</v>
      </c>
      <c r="AO9" s="35">
        <f t="shared" si="0"/>
        <v>0</v>
      </c>
      <c r="AP9" s="35">
        <f t="shared" si="0"/>
        <v>0</v>
      </c>
      <c r="AQ9" s="35">
        <f t="shared" si="0"/>
        <v>0</v>
      </c>
      <c r="AR9" s="35">
        <f t="shared" si="0"/>
        <v>0</v>
      </c>
      <c r="AS9" s="35">
        <f t="shared" si="0"/>
        <v>0</v>
      </c>
      <c r="AT9" s="35">
        <f t="shared" si="0"/>
        <v>0</v>
      </c>
      <c r="AU9" s="35">
        <f t="shared" si="0"/>
        <v>0</v>
      </c>
      <c r="AV9" s="35">
        <f t="shared" si="0"/>
        <v>0</v>
      </c>
      <c r="AW9" s="35">
        <f t="shared" si="0"/>
        <v>0</v>
      </c>
      <c r="AX9" s="35">
        <f t="shared" si="0"/>
        <v>0</v>
      </c>
      <c r="AY9" s="35">
        <f t="shared" si="0"/>
        <v>0</v>
      </c>
      <c r="AZ9" s="35">
        <f t="shared" si="0"/>
        <v>0</v>
      </c>
      <c r="BA9" s="35">
        <f t="shared" si="0"/>
        <v>0</v>
      </c>
      <c r="BB9" s="35">
        <f t="shared" si="0"/>
        <v>0</v>
      </c>
      <c r="BC9" s="35">
        <f t="shared" si="0"/>
        <v>0</v>
      </c>
      <c r="BD9" s="35">
        <f t="shared" si="0"/>
        <v>0</v>
      </c>
      <c r="BE9" s="35">
        <f t="shared" si="0"/>
        <v>0</v>
      </c>
      <c r="BF9" s="35">
        <f t="shared" si="0"/>
        <v>0</v>
      </c>
      <c r="BG9" s="35">
        <f t="shared" si="0"/>
        <v>0</v>
      </c>
      <c r="BH9" s="35">
        <f t="shared" si="0"/>
        <v>0</v>
      </c>
      <c r="BI9" s="35">
        <f t="shared" si="0"/>
        <v>0</v>
      </c>
      <c r="BJ9" s="35">
        <f t="shared" si="0"/>
        <v>0</v>
      </c>
      <c r="BK9" s="35">
        <f t="shared" si="0"/>
        <v>0</v>
      </c>
      <c r="BL9" s="35">
        <f t="shared" si="0"/>
        <v>0</v>
      </c>
      <c r="BM9" s="35">
        <f t="shared" si="0"/>
        <v>0</v>
      </c>
      <c r="BN9" s="35">
        <f t="shared" si="0"/>
        <v>0</v>
      </c>
      <c r="BO9" s="35">
        <f t="shared" si="0"/>
        <v>0</v>
      </c>
      <c r="BP9" s="35">
        <f t="shared" si="0"/>
        <v>0</v>
      </c>
      <c r="BQ9" s="35">
        <f t="shared" si="0"/>
        <v>0</v>
      </c>
      <c r="BR9" s="35">
        <f t="shared" si="0"/>
        <v>0</v>
      </c>
      <c r="BS9" s="35">
        <f t="shared" si="0"/>
        <v>0</v>
      </c>
      <c r="BT9" s="35">
        <f t="shared" si="0"/>
        <v>0</v>
      </c>
      <c r="BU9" s="35">
        <f t="shared" si="0"/>
        <v>0</v>
      </c>
      <c r="BV9" s="35">
        <f t="shared" si="0"/>
        <v>0</v>
      </c>
      <c r="BW9" s="35">
        <f t="shared" si="0"/>
        <v>0</v>
      </c>
      <c r="BX9" s="35">
        <f t="shared" si="0"/>
        <v>0</v>
      </c>
      <c r="BY9" s="35">
        <f t="shared" si="0"/>
        <v>0</v>
      </c>
      <c r="BZ9" s="35">
        <f t="shared" si="0"/>
        <v>0</v>
      </c>
      <c r="CA9" s="35">
        <f t="shared" ref="CA9:CP9" si="1">+CA23</f>
        <v>0</v>
      </c>
      <c r="CB9" s="35">
        <f t="shared" si="1"/>
        <v>0</v>
      </c>
      <c r="CC9" s="35">
        <f t="shared" si="1"/>
        <v>0</v>
      </c>
      <c r="CD9" s="35">
        <f t="shared" si="1"/>
        <v>0</v>
      </c>
      <c r="CE9" s="35">
        <f t="shared" si="1"/>
        <v>0</v>
      </c>
      <c r="CF9" s="35">
        <f t="shared" si="1"/>
        <v>0</v>
      </c>
      <c r="CG9" s="35">
        <f t="shared" si="1"/>
        <v>0</v>
      </c>
      <c r="CH9" s="35">
        <f t="shared" si="1"/>
        <v>0</v>
      </c>
      <c r="CI9" s="35">
        <f t="shared" si="1"/>
        <v>0</v>
      </c>
      <c r="CJ9" s="35">
        <f t="shared" si="1"/>
        <v>0</v>
      </c>
      <c r="CK9" s="35">
        <f t="shared" si="1"/>
        <v>0</v>
      </c>
      <c r="CL9" s="35">
        <f t="shared" si="1"/>
        <v>0</v>
      </c>
      <c r="CM9" s="35">
        <f t="shared" si="1"/>
        <v>0</v>
      </c>
      <c r="CN9" s="35">
        <f t="shared" si="1"/>
        <v>0</v>
      </c>
      <c r="CO9" s="35">
        <f t="shared" si="1"/>
        <v>0</v>
      </c>
      <c r="CP9" s="35">
        <f t="shared" si="1"/>
        <v>0</v>
      </c>
    </row>
    <row r="10" spans="1:94" ht="28.5" x14ac:dyDescent="0.25">
      <c r="B10" s="156"/>
      <c r="C10" s="28" t="s">
        <v>135</v>
      </c>
      <c r="D10" s="81" t="s">
        <v>136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>N10</f>
        <v>3.5000000000000003E-2</v>
      </c>
      <c r="P10" s="38">
        <f t="shared" ref="P10:AM10" si="2">O10</f>
        <v>3.5000000000000003E-2</v>
      </c>
      <c r="Q10" s="38">
        <f t="shared" si="2"/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/>
      <c r="AO10" s="38"/>
      <c r="AP10" s="38"/>
      <c r="AQ10" s="38"/>
      <c r="AR10" s="38"/>
      <c r="AS10" s="37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28.5" x14ac:dyDescent="0.2">
      <c r="B11" s="156"/>
      <c r="C11" s="28" t="s">
        <v>135</v>
      </c>
      <c r="D11" s="81" t="s">
        <v>136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>1/(1+O10)*N11</f>
        <v>0.93351070036640305</v>
      </c>
      <c r="P11" s="39">
        <f t="shared" ref="P11:AM11" si="3">1/(1+P10)*O11</f>
        <v>0.90194270566802237</v>
      </c>
      <c r="Q11" s="39">
        <f t="shared" si="3"/>
        <v>0.87144222769857238</v>
      </c>
      <c r="R11" s="39">
        <f t="shared" si="3"/>
        <v>0.84197316685852408</v>
      </c>
      <c r="S11" s="39">
        <f t="shared" si="3"/>
        <v>0.81350064430775282</v>
      </c>
      <c r="T11" s="39">
        <f t="shared" si="3"/>
        <v>0.78599096068381924</v>
      </c>
      <c r="U11" s="39">
        <f t="shared" si="3"/>
        <v>0.75941155621625056</v>
      </c>
      <c r="V11" s="39">
        <f t="shared" si="3"/>
        <v>0.73373097218961414</v>
      </c>
      <c r="W11" s="39">
        <f t="shared" si="3"/>
        <v>0.70891881370977217</v>
      </c>
      <c r="X11" s="39">
        <f t="shared" si="3"/>
        <v>0.68494571372924851</v>
      </c>
      <c r="Y11" s="39">
        <f t="shared" si="3"/>
        <v>0.66178329828912907</v>
      </c>
      <c r="Z11" s="39">
        <f t="shared" si="3"/>
        <v>0.63940415293635666</v>
      </c>
      <c r="AA11" s="39">
        <f t="shared" si="3"/>
        <v>0.61778179027667313</v>
      </c>
      <c r="AB11" s="39">
        <f t="shared" si="3"/>
        <v>0.59689061862480497</v>
      </c>
      <c r="AC11" s="39">
        <f t="shared" si="3"/>
        <v>0.57670591171478747</v>
      </c>
      <c r="AD11" s="39">
        <f t="shared" si="3"/>
        <v>0.55720377943457733</v>
      </c>
      <c r="AE11" s="39">
        <f t="shared" si="3"/>
        <v>0.53836113955031628</v>
      </c>
      <c r="AF11" s="39">
        <f t="shared" si="3"/>
        <v>0.520155690386779</v>
      </c>
      <c r="AG11" s="39">
        <f t="shared" si="3"/>
        <v>0.50256588443167061</v>
      </c>
      <c r="AH11" s="39">
        <f t="shared" si="3"/>
        <v>0.48557090283253201</v>
      </c>
      <c r="AI11" s="39">
        <f t="shared" si="3"/>
        <v>0.46915063075606961</v>
      </c>
      <c r="AJ11" s="39">
        <f t="shared" si="3"/>
        <v>0.45328563358074364</v>
      </c>
      <c r="AK11" s="39">
        <f t="shared" si="3"/>
        <v>0.43795713389443836</v>
      </c>
      <c r="AL11" s="39">
        <f t="shared" si="3"/>
        <v>0.42314698926998878</v>
      </c>
      <c r="AM11" s="39">
        <f t="shared" si="3"/>
        <v>0.40883767079225974</v>
      </c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28.5" x14ac:dyDescent="0.2">
      <c r="B12" s="156"/>
      <c r="C12" s="28" t="s">
        <v>135</v>
      </c>
      <c r="D12" s="81" t="s">
        <v>136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33"/>
      <c r="O12" s="77">
        <f>2514/3</f>
        <v>838</v>
      </c>
      <c r="P12" s="77">
        <f>2514/3</f>
        <v>838</v>
      </c>
      <c r="Q12" s="77">
        <f>2514/3</f>
        <v>838</v>
      </c>
      <c r="R12" s="68"/>
      <c r="S12" s="68"/>
      <c r="T12" s="68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28.5" x14ac:dyDescent="0.2">
      <c r="B13" s="156"/>
      <c r="C13" s="30" t="s">
        <v>135</v>
      </c>
      <c r="D13" s="81" t="s">
        <v>136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33"/>
      <c r="O13" s="33"/>
      <c r="P13" s="33"/>
      <c r="Q13" s="68"/>
      <c r="R13" s="68"/>
      <c r="S13" s="68"/>
      <c r="T13" s="68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44" t="s">
        <v>135</v>
      </c>
      <c r="D14" s="81" t="s">
        <v>136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>
        <f t="shared" ref="N14:BY14" si="4">IF((N8+N9)*N11&lt;&gt;0,(N8+N9)*N11,"")</f>
        <v>248.84921095008056</v>
      </c>
      <c r="O14" s="47">
        <f t="shared" si="4"/>
        <v>1850.5156868693941</v>
      </c>
      <c r="P14" s="47">
        <f t="shared" si="4"/>
        <v>3310.0474726268853</v>
      </c>
      <c r="Q14" s="47">
        <f t="shared" si="4"/>
        <v>4636.3596463300601</v>
      </c>
      <c r="R14" s="47">
        <f t="shared" si="4"/>
        <v>4768.3363076656988</v>
      </c>
      <c r="S14" s="47">
        <f t="shared" si="4"/>
        <v>4511.8748029560484</v>
      </c>
      <c r="T14" s="47">
        <f t="shared" si="4"/>
        <v>4267.3056869036127</v>
      </c>
      <c r="U14" s="47">
        <f t="shared" si="4"/>
        <v>4034.1179200769488</v>
      </c>
      <c r="V14" s="47">
        <f t="shared" si="4"/>
        <v>3811.8214265496704</v>
      </c>
      <c r="W14" s="47">
        <f t="shared" si="4"/>
        <v>3599.9462604783021</v>
      </c>
      <c r="X14" s="47">
        <f t="shared" si="4"/>
        <v>3398.0418050740182</v>
      </c>
      <c r="Y14" s="47">
        <f t="shared" si="4"/>
        <v>3205.6760027304404</v>
      </c>
      <c r="Z14" s="47">
        <f t="shared" si="4"/>
        <v>3022.4346151163318</v>
      </c>
      <c r="AA14" s="47">
        <f t="shared" si="4"/>
        <v>2847.9205120869724</v>
      </c>
      <c r="AB14" s="47">
        <f t="shared" si="4"/>
        <v>2681.7529883112334</v>
      </c>
      <c r="AC14" s="47">
        <f t="shared" si="4"/>
        <v>2523.5671065530396</v>
      </c>
      <c r="AD14" s="47">
        <f t="shared" si="4"/>
        <v>2178.4743565506969</v>
      </c>
      <c r="AE14" s="47">
        <f t="shared" si="4"/>
        <v>247.64612419314548</v>
      </c>
      <c r="AF14" s="47">
        <f t="shared" si="4"/>
        <v>239.27161757791833</v>
      </c>
      <c r="AG14" s="47">
        <f t="shared" si="4"/>
        <v>231.18030683856847</v>
      </c>
      <c r="AH14" s="47">
        <f t="shared" si="4"/>
        <v>223.36261530296471</v>
      </c>
      <c r="AI14" s="47">
        <f t="shared" si="4"/>
        <v>215.80929014779201</v>
      </c>
      <c r="AJ14" s="47">
        <f t="shared" si="4"/>
        <v>208.51139144714207</v>
      </c>
      <c r="AK14" s="47">
        <f t="shared" si="4"/>
        <v>201.46028159144166</v>
      </c>
      <c r="AL14" s="47">
        <f t="shared" si="4"/>
        <v>194.64761506419484</v>
      </c>
      <c r="AM14" s="47">
        <f t="shared" si="4"/>
        <v>188.06532856443948</v>
      </c>
      <c r="AN14" s="47" t="str">
        <f t="shared" si="4"/>
        <v/>
      </c>
      <c r="AO14" s="47" t="str">
        <f t="shared" si="4"/>
        <v/>
      </c>
      <c r="AP14" s="47" t="str">
        <f t="shared" si="4"/>
        <v/>
      </c>
      <c r="AQ14" s="47" t="str">
        <f t="shared" si="4"/>
        <v/>
      </c>
      <c r="AR14" s="47" t="str">
        <f t="shared" si="4"/>
        <v/>
      </c>
      <c r="AS14" s="47" t="str">
        <f t="shared" si="4"/>
        <v/>
      </c>
      <c r="AT14" s="47" t="str">
        <f t="shared" si="4"/>
        <v/>
      </c>
      <c r="AU14" s="47" t="str">
        <f t="shared" si="4"/>
        <v/>
      </c>
      <c r="AV14" s="47" t="str">
        <f t="shared" si="4"/>
        <v/>
      </c>
      <c r="AW14" s="47" t="str">
        <f t="shared" si="4"/>
        <v/>
      </c>
      <c r="AX14" s="47" t="str">
        <f t="shared" si="4"/>
        <v/>
      </c>
      <c r="AY14" s="47" t="str">
        <f t="shared" si="4"/>
        <v/>
      </c>
      <c r="AZ14" s="47" t="str">
        <f t="shared" si="4"/>
        <v/>
      </c>
      <c r="BA14" s="47" t="str">
        <f t="shared" si="4"/>
        <v/>
      </c>
      <c r="BB14" s="47" t="str">
        <f t="shared" si="4"/>
        <v/>
      </c>
      <c r="BC14" s="47" t="str">
        <f t="shared" si="4"/>
        <v/>
      </c>
      <c r="BD14" s="47" t="str">
        <f t="shared" si="4"/>
        <v/>
      </c>
      <c r="BE14" s="47" t="str">
        <f t="shared" si="4"/>
        <v/>
      </c>
      <c r="BF14" s="47" t="str">
        <f t="shared" si="4"/>
        <v/>
      </c>
      <c r="BG14" s="47" t="str">
        <f t="shared" si="4"/>
        <v/>
      </c>
      <c r="BH14" s="47" t="str">
        <f t="shared" si="4"/>
        <v/>
      </c>
      <c r="BI14" s="47" t="str">
        <f t="shared" si="4"/>
        <v/>
      </c>
      <c r="BJ14" s="47" t="str">
        <f t="shared" si="4"/>
        <v/>
      </c>
      <c r="BK14" s="47" t="str">
        <f t="shared" si="4"/>
        <v/>
      </c>
      <c r="BL14" s="47" t="str">
        <f t="shared" si="4"/>
        <v/>
      </c>
      <c r="BM14" s="47" t="str">
        <f t="shared" si="4"/>
        <v/>
      </c>
      <c r="BN14" s="47" t="str">
        <f t="shared" si="4"/>
        <v/>
      </c>
      <c r="BO14" s="47" t="str">
        <f t="shared" si="4"/>
        <v/>
      </c>
      <c r="BP14" s="47" t="str">
        <f t="shared" si="4"/>
        <v/>
      </c>
      <c r="BQ14" s="47" t="str">
        <f t="shared" si="4"/>
        <v/>
      </c>
      <c r="BR14" s="47" t="str">
        <f t="shared" si="4"/>
        <v/>
      </c>
      <c r="BS14" s="47" t="str">
        <f t="shared" si="4"/>
        <v/>
      </c>
      <c r="BT14" s="47" t="str">
        <f t="shared" si="4"/>
        <v/>
      </c>
      <c r="BU14" s="47" t="str">
        <f t="shared" si="4"/>
        <v/>
      </c>
      <c r="BV14" s="47" t="str">
        <f t="shared" si="4"/>
        <v/>
      </c>
      <c r="BW14" s="47" t="str">
        <f t="shared" si="4"/>
        <v/>
      </c>
      <c r="BX14" s="47" t="str">
        <f t="shared" si="4"/>
        <v/>
      </c>
      <c r="BY14" s="47" t="str">
        <f t="shared" si="4"/>
        <v/>
      </c>
      <c r="BZ14" s="47" t="str">
        <f t="shared" ref="BZ14:CP14" si="5">IF((BZ8+BZ9)*BZ11&lt;&gt;0,(BZ8+BZ9)*BZ11,"")</f>
        <v/>
      </c>
      <c r="CA14" s="47" t="str">
        <f t="shared" si="5"/>
        <v/>
      </c>
      <c r="CB14" s="47" t="str">
        <f t="shared" si="5"/>
        <v/>
      </c>
      <c r="CC14" s="47" t="str">
        <f t="shared" si="5"/>
        <v/>
      </c>
      <c r="CD14" s="47" t="str">
        <f t="shared" si="5"/>
        <v/>
      </c>
      <c r="CE14" s="47" t="str">
        <f t="shared" si="5"/>
        <v/>
      </c>
      <c r="CF14" s="47" t="str">
        <f t="shared" si="5"/>
        <v/>
      </c>
      <c r="CG14" s="47" t="str">
        <f t="shared" si="5"/>
        <v/>
      </c>
      <c r="CH14" s="47" t="str">
        <f t="shared" si="5"/>
        <v/>
      </c>
      <c r="CI14" s="47" t="str">
        <f t="shared" si="5"/>
        <v/>
      </c>
      <c r="CJ14" s="47" t="str">
        <f t="shared" si="5"/>
        <v/>
      </c>
      <c r="CK14" s="47" t="str">
        <f t="shared" si="5"/>
        <v/>
      </c>
      <c r="CL14" s="47" t="str">
        <f t="shared" si="5"/>
        <v/>
      </c>
      <c r="CM14" s="47" t="str">
        <f t="shared" si="5"/>
        <v/>
      </c>
      <c r="CN14" s="47" t="str">
        <f t="shared" si="5"/>
        <v/>
      </c>
      <c r="CO14" s="47" t="str">
        <f t="shared" si="5"/>
        <v/>
      </c>
      <c r="CP14" s="48" t="str">
        <f t="shared" si="5"/>
        <v/>
      </c>
    </row>
    <row r="15" spans="1:94" s="42" customFormat="1" ht="29.25" thickBot="1" x14ac:dyDescent="0.25">
      <c r="B15" s="157"/>
      <c r="C15" s="44" t="s">
        <v>135</v>
      </c>
      <c r="D15" s="81" t="s">
        <v>136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56846.996378557051</v>
      </c>
      <c r="J15" s="159"/>
      <c r="K15" s="159"/>
      <c r="L15" s="159"/>
      <c r="M15" s="160"/>
    </row>
    <row r="16" spans="1:94" s="42" customFormat="1" ht="35.25" customHeight="1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2:94" ht="15" thickBot="1" x14ac:dyDescent="0.25"/>
    <row r="18" spans="2:94" ht="18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2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2660</v>
      </c>
      <c r="O19" s="58">
        <f t="shared" ref="O19:AT19" si="6">+O7+N21</f>
        <v>20352.666666666668</v>
      </c>
      <c r="P19" s="58">
        <f t="shared" si="6"/>
        <v>36854</v>
      </c>
      <c r="Q19" s="58">
        <f t="shared" si="6"/>
        <v>52164</v>
      </c>
      <c r="R19" s="58">
        <f t="shared" si="6"/>
        <v>48412.666666666664</v>
      </c>
      <c r="S19" s="58">
        <f t="shared" si="6"/>
        <v>44661.333333333328</v>
      </c>
      <c r="T19" s="58">
        <f t="shared" si="6"/>
        <v>40909.999999999993</v>
      </c>
      <c r="U19" s="58">
        <f t="shared" si="6"/>
        <v>37158.666666666657</v>
      </c>
      <c r="V19" s="58">
        <f t="shared" si="6"/>
        <v>33407.333333333321</v>
      </c>
      <c r="W19" s="58">
        <f t="shared" si="6"/>
        <v>29655.999999999989</v>
      </c>
      <c r="X19" s="58">
        <f t="shared" si="6"/>
        <v>25904.666666666657</v>
      </c>
      <c r="Y19" s="58">
        <f t="shared" si="6"/>
        <v>22153.333333333325</v>
      </c>
      <c r="Z19" s="58">
        <f t="shared" si="6"/>
        <v>18401.999999999993</v>
      </c>
      <c r="AA19" s="58">
        <f t="shared" si="6"/>
        <v>14650.666666666661</v>
      </c>
      <c r="AB19" s="58">
        <f t="shared" si="6"/>
        <v>10899.333333333328</v>
      </c>
      <c r="AC19" s="58">
        <f t="shared" si="6"/>
        <v>7147.9999999999955</v>
      </c>
      <c r="AD19" s="58">
        <f t="shared" si="6"/>
        <v>3396.6666666666624</v>
      </c>
      <c r="AE19" s="58">
        <f t="shared" si="6"/>
        <v>0</v>
      </c>
      <c r="AF19" s="58">
        <f t="shared" si="6"/>
        <v>0</v>
      </c>
      <c r="AG19" s="58">
        <f t="shared" si="6"/>
        <v>0</v>
      </c>
      <c r="AH19" s="58">
        <f t="shared" si="6"/>
        <v>0</v>
      </c>
      <c r="AI19" s="58">
        <f t="shared" si="6"/>
        <v>0</v>
      </c>
      <c r="AJ19" s="58">
        <f t="shared" si="6"/>
        <v>0</v>
      </c>
      <c r="AK19" s="58">
        <f t="shared" si="6"/>
        <v>0</v>
      </c>
      <c r="AL19" s="58">
        <f t="shared" si="6"/>
        <v>0</v>
      </c>
      <c r="AM19" s="58">
        <f t="shared" si="6"/>
        <v>0</v>
      </c>
      <c r="AN19" s="58">
        <f t="shared" si="6"/>
        <v>0</v>
      </c>
      <c r="AO19" s="58">
        <f t="shared" si="6"/>
        <v>0</v>
      </c>
      <c r="AP19" s="58">
        <f t="shared" si="6"/>
        <v>0</v>
      </c>
      <c r="AQ19" s="58">
        <f t="shared" si="6"/>
        <v>0</v>
      </c>
      <c r="AR19" s="58">
        <f t="shared" si="6"/>
        <v>0</v>
      </c>
      <c r="AS19" s="58">
        <f t="shared" si="6"/>
        <v>0</v>
      </c>
      <c r="AT19" s="58">
        <f t="shared" si="6"/>
        <v>0</v>
      </c>
      <c r="AU19" s="58">
        <f t="shared" ref="AU19:BZ19" si="7">+AU7+AT21</f>
        <v>0</v>
      </c>
      <c r="AV19" s="58">
        <f t="shared" si="7"/>
        <v>0</v>
      </c>
      <c r="AW19" s="58">
        <f t="shared" si="7"/>
        <v>0</v>
      </c>
      <c r="AX19" s="58">
        <f t="shared" si="7"/>
        <v>0</v>
      </c>
      <c r="AY19" s="58">
        <f t="shared" si="7"/>
        <v>0</v>
      </c>
      <c r="AZ19" s="58">
        <f t="shared" si="7"/>
        <v>0</v>
      </c>
      <c r="BA19" s="58">
        <f t="shared" si="7"/>
        <v>0</v>
      </c>
      <c r="BB19" s="58">
        <f t="shared" si="7"/>
        <v>0</v>
      </c>
      <c r="BC19" s="58">
        <f t="shared" si="7"/>
        <v>0</v>
      </c>
      <c r="BD19" s="58">
        <f t="shared" si="7"/>
        <v>0</v>
      </c>
      <c r="BE19" s="58">
        <f t="shared" si="7"/>
        <v>0</v>
      </c>
      <c r="BF19" s="58">
        <f t="shared" si="7"/>
        <v>0</v>
      </c>
      <c r="BG19" s="58">
        <f t="shared" si="7"/>
        <v>0</v>
      </c>
      <c r="BH19" s="58">
        <f t="shared" si="7"/>
        <v>0</v>
      </c>
      <c r="BI19" s="58">
        <f t="shared" si="7"/>
        <v>0</v>
      </c>
      <c r="BJ19" s="58">
        <f t="shared" si="7"/>
        <v>0</v>
      </c>
      <c r="BK19" s="58">
        <f t="shared" si="7"/>
        <v>0</v>
      </c>
      <c r="BL19" s="58">
        <f t="shared" si="7"/>
        <v>0</v>
      </c>
      <c r="BM19" s="58">
        <f t="shared" si="7"/>
        <v>0</v>
      </c>
      <c r="BN19" s="58">
        <f t="shared" si="7"/>
        <v>0</v>
      </c>
      <c r="BO19" s="58">
        <f t="shared" si="7"/>
        <v>0</v>
      </c>
      <c r="BP19" s="58">
        <f t="shared" si="7"/>
        <v>0</v>
      </c>
      <c r="BQ19" s="58">
        <f t="shared" si="7"/>
        <v>0</v>
      </c>
      <c r="BR19" s="58">
        <f t="shared" si="7"/>
        <v>0</v>
      </c>
      <c r="BS19" s="58">
        <f t="shared" si="7"/>
        <v>0</v>
      </c>
      <c r="BT19" s="58">
        <f t="shared" si="7"/>
        <v>0</v>
      </c>
      <c r="BU19" s="58">
        <f t="shared" si="7"/>
        <v>0</v>
      </c>
      <c r="BV19" s="58">
        <f t="shared" si="7"/>
        <v>0</v>
      </c>
      <c r="BW19" s="58">
        <f t="shared" si="7"/>
        <v>0</v>
      </c>
      <c r="BX19" s="58">
        <f t="shared" si="7"/>
        <v>0</v>
      </c>
      <c r="BY19" s="58">
        <f t="shared" si="7"/>
        <v>0</v>
      </c>
      <c r="BZ19" s="58">
        <f t="shared" si="7"/>
        <v>0</v>
      </c>
      <c r="CA19" s="58">
        <f t="shared" ref="CA19:CP19" si="8">+CA7+BZ21</f>
        <v>0</v>
      </c>
      <c r="CB19" s="58">
        <f t="shared" si="8"/>
        <v>0</v>
      </c>
      <c r="CC19" s="58">
        <f t="shared" si="8"/>
        <v>0</v>
      </c>
      <c r="CD19" s="58">
        <f t="shared" si="8"/>
        <v>0</v>
      </c>
      <c r="CE19" s="58">
        <f t="shared" si="8"/>
        <v>0</v>
      </c>
      <c r="CF19" s="58">
        <f t="shared" si="8"/>
        <v>0</v>
      </c>
      <c r="CG19" s="58">
        <f t="shared" si="8"/>
        <v>0</v>
      </c>
      <c r="CH19" s="58">
        <f t="shared" si="8"/>
        <v>0</v>
      </c>
      <c r="CI19" s="58">
        <f t="shared" si="8"/>
        <v>0</v>
      </c>
      <c r="CJ19" s="58">
        <f t="shared" si="8"/>
        <v>0</v>
      </c>
      <c r="CK19" s="58">
        <f t="shared" si="8"/>
        <v>0</v>
      </c>
      <c r="CL19" s="58">
        <f t="shared" si="8"/>
        <v>0</v>
      </c>
      <c r="CM19" s="58">
        <f t="shared" si="8"/>
        <v>0</v>
      </c>
      <c r="CN19" s="58">
        <f t="shared" si="8"/>
        <v>0</v>
      </c>
      <c r="CO19" s="58">
        <f t="shared" si="8"/>
        <v>0</v>
      </c>
      <c r="CP19" s="58">
        <f t="shared" si="8"/>
        <v>0</v>
      </c>
    </row>
    <row r="20" spans="2:94" ht="18" x14ac:dyDescent="0.25">
      <c r="F20" s="55" t="s">
        <v>116</v>
      </c>
      <c r="G20" s="55">
        <f>+G7</f>
        <v>15</v>
      </c>
      <c r="H20" s="57"/>
      <c r="I20" s="57"/>
      <c r="J20" s="57"/>
      <c r="K20" s="57"/>
      <c r="L20" s="57"/>
      <c r="M20" s="57"/>
      <c r="N20" s="59">
        <f>IF(N19=0,0,+N7/$G20)</f>
        <v>177.33333333333334</v>
      </c>
      <c r="O20" s="59">
        <f t="shared" ref="O20:AT20" si="9">MIN(IF(O19=0,0,+O7/$G20)+N20,O19)</f>
        <v>1368.6666666666665</v>
      </c>
      <c r="P20" s="59">
        <f t="shared" si="9"/>
        <v>2560</v>
      </c>
      <c r="Q20" s="59">
        <f t="shared" si="9"/>
        <v>3751.333333333333</v>
      </c>
      <c r="R20" s="59">
        <f t="shared" si="9"/>
        <v>3751.333333333333</v>
      </c>
      <c r="S20" s="59">
        <f t="shared" si="9"/>
        <v>3751.333333333333</v>
      </c>
      <c r="T20" s="59">
        <f t="shared" si="9"/>
        <v>3751.333333333333</v>
      </c>
      <c r="U20" s="59">
        <f t="shared" si="9"/>
        <v>3751.333333333333</v>
      </c>
      <c r="V20" s="59">
        <f t="shared" si="9"/>
        <v>3751.333333333333</v>
      </c>
      <c r="W20" s="59">
        <f t="shared" si="9"/>
        <v>3751.333333333333</v>
      </c>
      <c r="X20" s="59">
        <f t="shared" si="9"/>
        <v>3751.333333333333</v>
      </c>
      <c r="Y20" s="59">
        <f t="shared" si="9"/>
        <v>3751.333333333333</v>
      </c>
      <c r="Z20" s="59">
        <f t="shared" si="9"/>
        <v>3751.333333333333</v>
      </c>
      <c r="AA20" s="59">
        <f t="shared" si="9"/>
        <v>3751.333333333333</v>
      </c>
      <c r="AB20" s="59">
        <f t="shared" si="9"/>
        <v>3751.333333333333</v>
      </c>
      <c r="AC20" s="59">
        <f t="shared" si="9"/>
        <v>3751.333333333333</v>
      </c>
      <c r="AD20" s="59">
        <f t="shared" si="9"/>
        <v>3396.6666666666624</v>
      </c>
      <c r="AE20" s="59">
        <f t="shared" si="9"/>
        <v>0</v>
      </c>
      <c r="AF20" s="59">
        <f t="shared" si="9"/>
        <v>0</v>
      </c>
      <c r="AG20" s="59">
        <f t="shared" si="9"/>
        <v>0</v>
      </c>
      <c r="AH20" s="59">
        <f t="shared" si="9"/>
        <v>0</v>
      </c>
      <c r="AI20" s="59">
        <f t="shared" si="9"/>
        <v>0</v>
      </c>
      <c r="AJ20" s="59">
        <f t="shared" si="9"/>
        <v>0</v>
      </c>
      <c r="AK20" s="59">
        <f t="shared" si="9"/>
        <v>0</v>
      </c>
      <c r="AL20" s="59">
        <f t="shared" si="9"/>
        <v>0</v>
      </c>
      <c r="AM20" s="59">
        <f t="shared" si="9"/>
        <v>0</v>
      </c>
      <c r="AN20" s="59">
        <f t="shared" si="9"/>
        <v>0</v>
      </c>
      <c r="AO20" s="59">
        <f t="shared" si="9"/>
        <v>0</v>
      </c>
      <c r="AP20" s="59">
        <f t="shared" si="9"/>
        <v>0</v>
      </c>
      <c r="AQ20" s="59">
        <f t="shared" si="9"/>
        <v>0</v>
      </c>
      <c r="AR20" s="59">
        <f t="shared" si="9"/>
        <v>0</v>
      </c>
      <c r="AS20" s="59">
        <f t="shared" si="9"/>
        <v>0</v>
      </c>
      <c r="AT20" s="59">
        <f t="shared" si="9"/>
        <v>0</v>
      </c>
      <c r="AU20" s="59">
        <f t="shared" ref="AU20:BZ20" si="10">MIN(IF(AU19=0,0,+AU7/$G20)+AT20,AU19)</f>
        <v>0</v>
      </c>
      <c r="AV20" s="59">
        <f t="shared" si="10"/>
        <v>0</v>
      </c>
      <c r="AW20" s="59">
        <f t="shared" si="10"/>
        <v>0</v>
      </c>
      <c r="AX20" s="59">
        <f t="shared" si="10"/>
        <v>0</v>
      </c>
      <c r="AY20" s="59">
        <f t="shared" si="10"/>
        <v>0</v>
      </c>
      <c r="AZ20" s="59">
        <f t="shared" si="10"/>
        <v>0</v>
      </c>
      <c r="BA20" s="59">
        <f t="shared" si="10"/>
        <v>0</v>
      </c>
      <c r="BB20" s="59">
        <f t="shared" si="10"/>
        <v>0</v>
      </c>
      <c r="BC20" s="59">
        <f t="shared" si="10"/>
        <v>0</v>
      </c>
      <c r="BD20" s="59">
        <f t="shared" si="10"/>
        <v>0</v>
      </c>
      <c r="BE20" s="59">
        <f t="shared" si="10"/>
        <v>0</v>
      </c>
      <c r="BF20" s="59">
        <f t="shared" si="10"/>
        <v>0</v>
      </c>
      <c r="BG20" s="59">
        <f t="shared" si="10"/>
        <v>0</v>
      </c>
      <c r="BH20" s="59">
        <f t="shared" si="10"/>
        <v>0</v>
      </c>
      <c r="BI20" s="59">
        <f t="shared" si="10"/>
        <v>0</v>
      </c>
      <c r="BJ20" s="59">
        <f t="shared" si="10"/>
        <v>0</v>
      </c>
      <c r="BK20" s="59">
        <f t="shared" si="10"/>
        <v>0</v>
      </c>
      <c r="BL20" s="59">
        <f t="shared" si="10"/>
        <v>0</v>
      </c>
      <c r="BM20" s="59">
        <f t="shared" si="10"/>
        <v>0</v>
      </c>
      <c r="BN20" s="59">
        <f t="shared" si="10"/>
        <v>0</v>
      </c>
      <c r="BO20" s="59">
        <f t="shared" si="10"/>
        <v>0</v>
      </c>
      <c r="BP20" s="59">
        <f t="shared" si="10"/>
        <v>0</v>
      </c>
      <c r="BQ20" s="59">
        <f t="shared" si="10"/>
        <v>0</v>
      </c>
      <c r="BR20" s="59">
        <f t="shared" si="10"/>
        <v>0</v>
      </c>
      <c r="BS20" s="59">
        <f t="shared" si="10"/>
        <v>0</v>
      </c>
      <c r="BT20" s="59">
        <f t="shared" si="10"/>
        <v>0</v>
      </c>
      <c r="BU20" s="59">
        <f t="shared" si="10"/>
        <v>0</v>
      </c>
      <c r="BV20" s="59">
        <f t="shared" si="10"/>
        <v>0</v>
      </c>
      <c r="BW20" s="59">
        <f t="shared" si="10"/>
        <v>0</v>
      </c>
      <c r="BX20" s="59">
        <f t="shared" si="10"/>
        <v>0</v>
      </c>
      <c r="BY20" s="59">
        <f t="shared" si="10"/>
        <v>0</v>
      </c>
      <c r="BZ20" s="59">
        <f t="shared" si="10"/>
        <v>0</v>
      </c>
      <c r="CA20" s="59">
        <f t="shared" ref="CA20:CP20" si="11">MIN(IF(CA19=0,0,+CA7/$G20)+BZ20,CA19)</f>
        <v>0</v>
      </c>
      <c r="CB20" s="59">
        <f t="shared" si="11"/>
        <v>0</v>
      </c>
      <c r="CC20" s="59">
        <f t="shared" si="11"/>
        <v>0</v>
      </c>
      <c r="CD20" s="59">
        <f t="shared" si="11"/>
        <v>0</v>
      </c>
      <c r="CE20" s="59">
        <f t="shared" si="11"/>
        <v>0</v>
      </c>
      <c r="CF20" s="59">
        <f t="shared" si="11"/>
        <v>0</v>
      </c>
      <c r="CG20" s="59">
        <f t="shared" si="11"/>
        <v>0</v>
      </c>
      <c r="CH20" s="59">
        <f t="shared" si="11"/>
        <v>0</v>
      </c>
      <c r="CI20" s="59">
        <f t="shared" si="11"/>
        <v>0</v>
      </c>
      <c r="CJ20" s="59">
        <f t="shared" si="11"/>
        <v>0</v>
      </c>
      <c r="CK20" s="59">
        <f t="shared" si="11"/>
        <v>0</v>
      </c>
      <c r="CL20" s="59">
        <f t="shared" si="11"/>
        <v>0</v>
      </c>
      <c r="CM20" s="59">
        <f t="shared" si="11"/>
        <v>0</v>
      </c>
      <c r="CN20" s="59">
        <f t="shared" si="11"/>
        <v>0</v>
      </c>
      <c r="CO20" s="59">
        <f t="shared" si="11"/>
        <v>0</v>
      </c>
      <c r="CP20" s="59">
        <f t="shared" si="11"/>
        <v>0</v>
      </c>
    </row>
    <row r="21" spans="2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59">
        <f>+N19-N20</f>
        <v>2482.6666666666665</v>
      </c>
      <c r="O21" s="59">
        <f>+O19-O20</f>
        <v>18984</v>
      </c>
      <c r="P21" s="59">
        <f t="shared" ref="P21:CA21" si="12">+P19-P20</f>
        <v>34294</v>
      </c>
      <c r="Q21" s="59">
        <f t="shared" si="12"/>
        <v>48412.666666666664</v>
      </c>
      <c r="R21" s="59">
        <f t="shared" si="12"/>
        <v>44661.333333333328</v>
      </c>
      <c r="S21" s="59">
        <f t="shared" si="12"/>
        <v>40909.999999999993</v>
      </c>
      <c r="T21" s="59">
        <f t="shared" si="12"/>
        <v>37158.666666666657</v>
      </c>
      <c r="U21" s="59">
        <f t="shared" si="12"/>
        <v>33407.333333333321</v>
      </c>
      <c r="V21" s="59">
        <f t="shared" si="12"/>
        <v>29655.999999999989</v>
      </c>
      <c r="W21" s="59">
        <f t="shared" si="12"/>
        <v>25904.666666666657</v>
      </c>
      <c r="X21" s="59">
        <f t="shared" si="12"/>
        <v>22153.333333333325</v>
      </c>
      <c r="Y21" s="59">
        <f t="shared" si="12"/>
        <v>18401.999999999993</v>
      </c>
      <c r="Z21" s="59">
        <f t="shared" si="12"/>
        <v>14650.666666666661</v>
      </c>
      <c r="AA21" s="59">
        <f t="shared" si="12"/>
        <v>10899.333333333328</v>
      </c>
      <c r="AB21" s="59">
        <f t="shared" si="12"/>
        <v>7147.9999999999955</v>
      </c>
      <c r="AC21" s="59">
        <f t="shared" si="12"/>
        <v>3396.6666666666624</v>
      </c>
      <c r="AD21" s="59">
        <f t="shared" si="12"/>
        <v>0</v>
      </c>
      <c r="AE21" s="59">
        <f t="shared" si="12"/>
        <v>0</v>
      </c>
      <c r="AF21" s="59">
        <f t="shared" si="12"/>
        <v>0</v>
      </c>
      <c r="AG21" s="59">
        <f t="shared" si="12"/>
        <v>0</v>
      </c>
      <c r="AH21" s="59">
        <f t="shared" si="12"/>
        <v>0</v>
      </c>
      <c r="AI21" s="59">
        <f t="shared" si="12"/>
        <v>0</v>
      </c>
      <c r="AJ21" s="59">
        <f t="shared" si="12"/>
        <v>0</v>
      </c>
      <c r="AK21" s="59">
        <f t="shared" si="12"/>
        <v>0</v>
      </c>
      <c r="AL21" s="59">
        <f t="shared" si="12"/>
        <v>0</v>
      </c>
      <c r="AM21" s="59">
        <f t="shared" si="12"/>
        <v>0</v>
      </c>
      <c r="AN21" s="59">
        <f t="shared" si="12"/>
        <v>0</v>
      </c>
      <c r="AO21" s="59">
        <f t="shared" si="12"/>
        <v>0</v>
      </c>
      <c r="AP21" s="59">
        <f t="shared" si="12"/>
        <v>0</v>
      </c>
      <c r="AQ21" s="59">
        <f t="shared" si="12"/>
        <v>0</v>
      </c>
      <c r="AR21" s="59">
        <f t="shared" si="12"/>
        <v>0</v>
      </c>
      <c r="AS21" s="59">
        <f t="shared" si="12"/>
        <v>0</v>
      </c>
      <c r="AT21" s="59">
        <f t="shared" si="12"/>
        <v>0</v>
      </c>
      <c r="AU21" s="59">
        <f t="shared" si="12"/>
        <v>0</v>
      </c>
      <c r="AV21" s="59">
        <f t="shared" si="12"/>
        <v>0</v>
      </c>
      <c r="AW21" s="59">
        <f t="shared" si="12"/>
        <v>0</v>
      </c>
      <c r="AX21" s="59">
        <f t="shared" si="12"/>
        <v>0</v>
      </c>
      <c r="AY21" s="59">
        <f t="shared" si="12"/>
        <v>0</v>
      </c>
      <c r="AZ21" s="59">
        <f t="shared" si="12"/>
        <v>0</v>
      </c>
      <c r="BA21" s="59">
        <f t="shared" si="12"/>
        <v>0</v>
      </c>
      <c r="BB21" s="59">
        <f t="shared" si="12"/>
        <v>0</v>
      </c>
      <c r="BC21" s="59">
        <f t="shared" si="12"/>
        <v>0</v>
      </c>
      <c r="BD21" s="59">
        <f t="shared" si="12"/>
        <v>0</v>
      </c>
      <c r="BE21" s="59">
        <f t="shared" si="12"/>
        <v>0</v>
      </c>
      <c r="BF21" s="59">
        <f t="shared" si="12"/>
        <v>0</v>
      </c>
      <c r="BG21" s="59">
        <f t="shared" si="12"/>
        <v>0</v>
      </c>
      <c r="BH21" s="59">
        <f t="shared" si="12"/>
        <v>0</v>
      </c>
      <c r="BI21" s="59">
        <f t="shared" si="12"/>
        <v>0</v>
      </c>
      <c r="BJ21" s="59">
        <f t="shared" si="12"/>
        <v>0</v>
      </c>
      <c r="BK21" s="59">
        <f t="shared" si="12"/>
        <v>0</v>
      </c>
      <c r="BL21" s="59">
        <f t="shared" si="12"/>
        <v>0</v>
      </c>
      <c r="BM21" s="59">
        <f t="shared" si="12"/>
        <v>0</v>
      </c>
      <c r="BN21" s="59">
        <f t="shared" si="12"/>
        <v>0</v>
      </c>
      <c r="BO21" s="59">
        <f t="shared" si="12"/>
        <v>0</v>
      </c>
      <c r="BP21" s="59">
        <f t="shared" si="12"/>
        <v>0</v>
      </c>
      <c r="BQ21" s="59">
        <f t="shared" si="12"/>
        <v>0</v>
      </c>
      <c r="BR21" s="59">
        <f t="shared" si="12"/>
        <v>0</v>
      </c>
      <c r="BS21" s="59">
        <f t="shared" si="12"/>
        <v>0</v>
      </c>
      <c r="BT21" s="59">
        <f t="shared" si="12"/>
        <v>0</v>
      </c>
      <c r="BU21" s="59">
        <f t="shared" si="12"/>
        <v>0</v>
      </c>
      <c r="BV21" s="59">
        <f t="shared" si="12"/>
        <v>0</v>
      </c>
      <c r="BW21" s="59">
        <f t="shared" si="12"/>
        <v>0</v>
      </c>
      <c r="BX21" s="59">
        <f t="shared" si="12"/>
        <v>0</v>
      </c>
      <c r="BY21" s="59">
        <f t="shared" si="12"/>
        <v>0</v>
      </c>
      <c r="BZ21" s="59">
        <f t="shared" si="12"/>
        <v>0</v>
      </c>
      <c r="CA21" s="59">
        <f t="shared" si="12"/>
        <v>0</v>
      </c>
      <c r="CB21" s="59">
        <f t="shared" ref="CB21:CP21" si="13">+CB19-CB20</f>
        <v>0</v>
      </c>
      <c r="CC21" s="59">
        <f t="shared" si="13"/>
        <v>0</v>
      </c>
      <c r="CD21" s="59">
        <f t="shared" si="13"/>
        <v>0</v>
      </c>
      <c r="CE21" s="59">
        <f t="shared" si="13"/>
        <v>0</v>
      </c>
      <c r="CF21" s="59">
        <f t="shared" si="13"/>
        <v>0</v>
      </c>
      <c r="CG21" s="59">
        <f t="shared" si="13"/>
        <v>0</v>
      </c>
      <c r="CH21" s="59">
        <f t="shared" si="13"/>
        <v>0</v>
      </c>
      <c r="CI21" s="59">
        <f t="shared" si="13"/>
        <v>0</v>
      </c>
      <c r="CJ21" s="59">
        <f t="shared" si="13"/>
        <v>0</v>
      </c>
      <c r="CK21" s="59">
        <f t="shared" si="13"/>
        <v>0</v>
      </c>
      <c r="CL21" s="59">
        <f t="shared" si="13"/>
        <v>0</v>
      </c>
      <c r="CM21" s="59">
        <f t="shared" si="13"/>
        <v>0</v>
      </c>
      <c r="CN21" s="59">
        <f t="shared" si="13"/>
        <v>0</v>
      </c>
      <c r="CO21" s="59">
        <f t="shared" si="13"/>
        <v>0</v>
      </c>
      <c r="CP21" s="59">
        <f t="shared" si="13"/>
        <v>0</v>
      </c>
    </row>
    <row r="22" spans="2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59">
        <f>AVERAGE(N19,N21)</f>
        <v>2571.333333333333</v>
      </c>
      <c r="O22" s="59">
        <f>AVERAGE(O19,O21)</f>
        <v>19668.333333333336</v>
      </c>
      <c r="P22" s="59">
        <f t="shared" ref="P22:CA22" si="14">AVERAGE(P19,P21)</f>
        <v>35574</v>
      </c>
      <c r="Q22" s="59">
        <f t="shared" si="14"/>
        <v>50288.333333333328</v>
      </c>
      <c r="R22" s="59">
        <f t="shared" si="14"/>
        <v>46537</v>
      </c>
      <c r="S22" s="59">
        <f t="shared" si="14"/>
        <v>42785.666666666657</v>
      </c>
      <c r="T22" s="59">
        <f t="shared" si="14"/>
        <v>39034.333333333328</v>
      </c>
      <c r="U22" s="59">
        <f t="shared" si="14"/>
        <v>35282.999999999985</v>
      </c>
      <c r="V22" s="59">
        <f t="shared" si="14"/>
        <v>31531.666666666657</v>
      </c>
      <c r="W22" s="59">
        <f t="shared" si="14"/>
        <v>27780.333333333321</v>
      </c>
      <c r="X22" s="59">
        <f t="shared" si="14"/>
        <v>24028.999999999993</v>
      </c>
      <c r="Y22" s="59">
        <f t="shared" si="14"/>
        <v>20277.666666666657</v>
      </c>
      <c r="Z22" s="59">
        <f t="shared" si="14"/>
        <v>16526.333333333328</v>
      </c>
      <c r="AA22" s="59">
        <f t="shared" si="14"/>
        <v>12774.999999999995</v>
      </c>
      <c r="AB22" s="59">
        <f t="shared" si="14"/>
        <v>9023.6666666666624</v>
      </c>
      <c r="AC22" s="59">
        <f t="shared" si="14"/>
        <v>5272.3333333333285</v>
      </c>
      <c r="AD22" s="59">
        <f t="shared" si="14"/>
        <v>1698.3333333333312</v>
      </c>
      <c r="AE22" s="59">
        <f t="shared" si="14"/>
        <v>0</v>
      </c>
      <c r="AF22" s="59">
        <f t="shared" si="14"/>
        <v>0</v>
      </c>
      <c r="AG22" s="59">
        <f t="shared" si="14"/>
        <v>0</v>
      </c>
      <c r="AH22" s="59">
        <f t="shared" si="14"/>
        <v>0</v>
      </c>
      <c r="AI22" s="59">
        <f t="shared" si="14"/>
        <v>0</v>
      </c>
      <c r="AJ22" s="59">
        <f t="shared" si="14"/>
        <v>0</v>
      </c>
      <c r="AK22" s="59">
        <f t="shared" si="14"/>
        <v>0</v>
      </c>
      <c r="AL22" s="59">
        <f t="shared" si="14"/>
        <v>0</v>
      </c>
      <c r="AM22" s="59">
        <f t="shared" si="14"/>
        <v>0</v>
      </c>
      <c r="AN22" s="59">
        <f t="shared" si="14"/>
        <v>0</v>
      </c>
      <c r="AO22" s="59">
        <f t="shared" si="14"/>
        <v>0</v>
      </c>
      <c r="AP22" s="59">
        <f t="shared" si="14"/>
        <v>0</v>
      </c>
      <c r="AQ22" s="59">
        <f t="shared" si="14"/>
        <v>0</v>
      </c>
      <c r="AR22" s="59">
        <f t="shared" si="14"/>
        <v>0</v>
      </c>
      <c r="AS22" s="59">
        <f t="shared" si="14"/>
        <v>0</v>
      </c>
      <c r="AT22" s="59">
        <f t="shared" si="14"/>
        <v>0</v>
      </c>
      <c r="AU22" s="59">
        <f t="shared" si="14"/>
        <v>0</v>
      </c>
      <c r="AV22" s="59">
        <f t="shared" si="14"/>
        <v>0</v>
      </c>
      <c r="AW22" s="59">
        <f t="shared" si="14"/>
        <v>0</v>
      </c>
      <c r="AX22" s="59">
        <f t="shared" si="14"/>
        <v>0</v>
      </c>
      <c r="AY22" s="59">
        <f t="shared" si="14"/>
        <v>0</v>
      </c>
      <c r="AZ22" s="59">
        <f t="shared" si="14"/>
        <v>0</v>
      </c>
      <c r="BA22" s="59">
        <f t="shared" si="14"/>
        <v>0</v>
      </c>
      <c r="BB22" s="59">
        <f t="shared" si="14"/>
        <v>0</v>
      </c>
      <c r="BC22" s="59">
        <f t="shared" si="14"/>
        <v>0</v>
      </c>
      <c r="BD22" s="59">
        <f t="shared" si="14"/>
        <v>0</v>
      </c>
      <c r="BE22" s="59">
        <f t="shared" si="14"/>
        <v>0</v>
      </c>
      <c r="BF22" s="59">
        <f t="shared" si="14"/>
        <v>0</v>
      </c>
      <c r="BG22" s="59">
        <f t="shared" si="14"/>
        <v>0</v>
      </c>
      <c r="BH22" s="59">
        <f t="shared" si="14"/>
        <v>0</v>
      </c>
      <c r="BI22" s="59">
        <f t="shared" si="14"/>
        <v>0</v>
      </c>
      <c r="BJ22" s="59">
        <f t="shared" si="14"/>
        <v>0</v>
      </c>
      <c r="BK22" s="59">
        <f t="shared" si="14"/>
        <v>0</v>
      </c>
      <c r="BL22" s="59">
        <f t="shared" si="14"/>
        <v>0</v>
      </c>
      <c r="BM22" s="59">
        <f t="shared" si="14"/>
        <v>0</v>
      </c>
      <c r="BN22" s="59">
        <f t="shared" si="14"/>
        <v>0</v>
      </c>
      <c r="BO22" s="59">
        <f t="shared" si="14"/>
        <v>0</v>
      </c>
      <c r="BP22" s="59">
        <f t="shared" si="14"/>
        <v>0</v>
      </c>
      <c r="BQ22" s="59">
        <f t="shared" si="14"/>
        <v>0</v>
      </c>
      <c r="BR22" s="59">
        <f t="shared" si="14"/>
        <v>0</v>
      </c>
      <c r="BS22" s="59">
        <f t="shared" si="14"/>
        <v>0</v>
      </c>
      <c r="BT22" s="59">
        <f t="shared" si="14"/>
        <v>0</v>
      </c>
      <c r="BU22" s="59">
        <f t="shared" si="14"/>
        <v>0</v>
      </c>
      <c r="BV22" s="59">
        <f t="shared" si="14"/>
        <v>0</v>
      </c>
      <c r="BW22" s="59">
        <f t="shared" si="14"/>
        <v>0</v>
      </c>
      <c r="BX22" s="59">
        <f t="shared" si="14"/>
        <v>0</v>
      </c>
      <c r="BY22" s="59">
        <f t="shared" si="14"/>
        <v>0</v>
      </c>
      <c r="BZ22" s="59">
        <f t="shared" si="14"/>
        <v>0</v>
      </c>
      <c r="CA22" s="59">
        <f t="shared" si="14"/>
        <v>0</v>
      </c>
      <c r="CB22" s="59">
        <f t="shared" ref="CB22:CP22" si="15">AVERAGE(CB19,CB21)</f>
        <v>0</v>
      </c>
      <c r="CC22" s="59">
        <f t="shared" si="15"/>
        <v>0</v>
      </c>
      <c r="CD22" s="59">
        <f t="shared" si="15"/>
        <v>0</v>
      </c>
      <c r="CE22" s="59">
        <f t="shared" si="15"/>
        <v>0</v>
      </c>
      <c r="CF22" s="59">
        <f t="shared" si="15"/>
        <v>0</v>
      </c>
      <c r="CG22" s="59">
        <f t="shared" si="15"/>
        <v>0</v>
      </c>
      <c r="CH22" s="59">
        <f t="shared" si="15"/>
        <v>0</v>
      </c>
      <c r="CI22" s="59">
        <f t="shared" si="15"/>
        <v>0</v>
      </c>
      <c r="CJ22" s="59">
        <f t="shared" si="15"/>
        <v>0</v>
      </c>
      <c r="CK22" s="59">
        <f t="shared" si="15"/>
        <v>0</v>
      </c>
      <c r="CL22" s="59">
        <f t="shared" si="15"/>
        <v>0</v>
      </c>
      <c r="CM22" s="59">
        <f t="shared" si="15"/>
        <v>0</v>
      </c>
      <c r="CN22" s="59">
        <f t="shared" si="15"/>
        <v>0</v>
      </c>
      <c r="CO22" s="59">
        <f t="shared" si="15"/>
        <v>0</v>
      </c>
      <c r="CP22" s="59">
        <f t="shared" si="15"/>
        <v>0</v>
      </c>
    </row>
    <row r="23" spans="2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65">
        <f>+N22*$G23+N20</f>
        <v>257.55893333333336</v>
      </c>
      <c r="O23" s="65">
        <f>+O22*$G23+O20</f>
        <v>1982.3186666666666</v>
      </c>
      <c r="P23" s="65">
        <f t="shared" ref="P23:CA23" si="16">+P22*$G23+P20</f>
        <v>3669.9088000000002</v>
      </c>
      <c r="Q23" s="65">
        <f t="shared" si="16"/>
        <v>5320.3293333333331</v>
      </c>
      <c r="R23" s="65">
        <f t="shared" si="16"/>
        <v>5203.2877333333327</v>
      </c>
      <c r="S23" s="65">
        <f t="shared" si="16"/>
        <v>5086.2461333333322</v>
      </c>
      <c r="T23" s="65">
        <f t="shared" si="16"/>
        <v>4969.2045333333326</v>
      </c>
      <c r="U23" s="65">
        <f t="shared" si="16"/>
        <v>4852.1629333333331</v>
      </c>
      <c r="V23" s="65">
        <f t="shared" si="16"/>
        <v>4735.1213333333326</v>
      </c>
      <c r="W23" s="65">
        <f t="shared" si="16"/>
        <v>4618.0797333333321</v>
      </c>
      <c r="X23" s="65">
        <f t="shared" si="16"/>
        <v>4501.0381333333326</v>
      </c>
      <c r="Y23" s="65">
        <f t="shared" si="16"/>
        <v>4383.996533333333</v>
      </c>
      <c r="Z23" s="65">
        <f t="shared" si="16"/>
        <v>4266.9549333333325</v>
      </c>
      <c r="AA23" s="65">
        <f t="shared" si="16"/>
        <v>4149.913333333333</v>
      </c>
      <c r="AB23" s="65">
        <f t="shared" si="16"/>
        <v>4032.8717333333329</v>
      </c>
      <c r="AC23" s="65">
        <f t="shared" si="16"/>
        <v>3915.8301333333329</v>
      </c>
      <c r="AD23" s="65">
        <f t="shared" si="16"/>
        <v>3449.6546666666623</v>
      </c>
      <c r="AE23" s="65">
        <f t="shared" si="16"/>
        <v>0</v>
      </c>
      <c r="AF23" s="65">
        <f t="shared" si="16"/>
        <v>0</v>
      </c>
      <c r="AG23" s="65">
        <f t="shared" si="16"/>
        <v>0</v>
      </c>
      <c r="AH23" s="65">
        <f t="shared" si="16"/>
        <v>0</v>
      </c>
      <c r="AI23" s="65">
        <f t="shared" si="16"/>
        <v>0</v>
      </c>
      <c r="AJ23" s="65">
        <f t="shared" si="16"/>
        <v>0</v>
      </c>
      <c r="AK23" s="65">
        <f t="shared" si="16"/>
        <v>0</v>
      </c>
      <c r="AL23" s="65">
        <f t="shared" si="16"/>
        <v>0</v>
      </c>
      <c r="AM23" s="65">
        <f t="shared" si="16"/>
        <v>0</v>
      </c>
      <c r="AN23" s="65">
        <f t="shared" si="16"/>
        <v>0</v>
      </c>
      <c r="AO23" s="65">
        <f t="shared" si="16"/>
        <v>0</v>
      </c>
      <c r="AP23" s="65">
        <f t="shared" si="16"/>
        <v>0</v>
      </c>
      <c r="AQ23" s="65">
        <f t="shared" si="16"/>
        <v>0</v>
      </c>
      <c r="AR23" s="65">
        <f t="shared" si="16"/>
        <v>0</v>
      </c>
      <c r="AS23" s="65">
        <f t="shared" si="16"/>
        <v>0</v>
      </c>
      <c r="AT23" s="65">
        <f t="shared" si="16"/>
        <v>0</v>
      </c>
      <c r="AU23" s="65">
        <f t="shared" si="16"/>
        <v>0</v>
      </c>
      <c r="AV23" s="65">
        <f t="shared" si="16"/>
        <v>0</v>
      </c>
      <c r="AW23" s="65">
        <f t="shared" si="16"/>
        <v>0</v>
      </c>
      <c r="AX23" s="65">
        <f t="shared" si="16"/>
        <v>0</v>
      </c>
      <c r="AY23" s="65">
        <f t="shared" si="16"/>
        <v>0</v>
      </c>
      <c r="AZ23" s="65">
        <f t="shared" si="16"/>
        <v>0</v>
      </c>
      <c r="BA23" s="65">
        <f t="shared" si="16"/>
        <v>0</v>
      </c>
      <c r="BB23" s="65">
        <f t="shared" si="16"/>
        <v>0</v>
      </c>
      <c r="BC23" s="65">
        <f t="shared" si="16"/>
        <v>0</v>
      </c>
      <c r="BD23" s="65">
        <f t="shared" si="16"/>
        <v>0</v>
      </c>
      <c r="BE23" s="65">
        <f t="shared" si="16"/>
        <v>0</v>
      </c>
      <c r="BF23" s="65">
        <f t="shared" si="16"/>
        <v>0</v>
      </c>
      <c r="BG23" s="65">
        <f t="shared" si="16"/>
        <v>0</v>
      </c>
      <c r="BH23" s="65">
        <f t="shared" si="16"/>
        <v>0</v>
      </c>
      <c r="BI23" s="65">
        <f t="shared" si="16"/>
        <v>0</v>
      </c>
      <c r="BJ23" s="65">
        <f t="shared" si="16"/>
        <v>0</v>
      </c>
      <c r="BK23" s="65">
        <f t="shared" si="16"/>
        <v>0</v>
      </c>
      <c r="BL23" s="65">
        <f t="shared" si="16"/>
        <v>0</v>
      </c>
      <c r="BM23" s="65">
        <f t="shared" si="16"/>
        <v>0</v>
      </c>
      <c r="BN23" s="65">
        <f t="shared" si="16"/>
        <v>0</v>
      </c>
      <c r="BO23" s="65">
        <f t="shared" si="16"/>
        <v>0</v>
      </c>
      <c r="BP23" s="65">
        <f t="shared" si="16"/>
        <v>0</v>
      </c>
      <c r="BQ23" s="65">
        <f t="shared" si="16"/>
        <v>0</v>
      </c>
      <c r="BR23" s="65">
        <f t="shared" si="16"/>
        <v>0</v>
      </c>
      <c r="BS23" s="65">
        <f t="shared" si="16"/>
        <v>0</v>
      </c>
      <c r="BT23" s="65">
        <f t="shared" si="16"/>
        <v>0</v>
      </c>
      <c r="BU23" s="65">
        <f t="shared" si="16"/>
        <v>0</v>
      </c>
      <c r="BV23" s="65">
        <f t="shared" si="16"/>
        <v>0</v>
      </c>
      <c r="BW23" s="65">
        <f t="shared" si="16"/>
        <v>0</v>
      </c>
      <c r="BX23" s="65">
        <f t="shared" si="16"/>
        <v>0</v>
      </c>
      <c r="BY23" s="65">
        <f t="shared" si="16"/>
        <v>0</v>
      </c>
      <c r="BZ23" s="65">
        <f t="shared" si="16"/>
        <v>0</v>
      </c>
      <c r="CA23" s="65">
        <f t="shared" si="16"/>
        <v>0</v>
      </c>
      <c r="CB23" s="65">
        <f t="shared" ref="CB23:CP23" si="17">+CB22*$G23+CB20</f>
        <v>0</v>
      </c>
      <c r="CC23" s="65">
        <f t="shared" si="17"/>
        <v>0</v>
      </c>
      <c r="CD23" s="65">
        <f t="shared" si="17"/>
        <v>0</v>
      </c>
      <c r="CE23" s="65">
        <f t="shared" si="17"/>
        <v>0</v>
      </c>
      <c r="CF23" s="65">
        <f t="shared" si="17"/>
        <v>0</v>
      </c>
      <c r="CG23" s="65">
        <f t="shared" si="17"/>
        <v>0</v>
      </c>
      <c r="CH23" s="65">
        <f t="shared" si="17"/>
        <v>0</v>
      </c>
      <c r="CI23" s="65">
        <f t="shared" si="17"/>
        <v>0</v>
      </c>
      <c r="CJ23" s="65">
        <f t="shared" si="17"/>
        <v>0</v>
      </c>
      <c r="CK23" s="65">
        <f t="shared" si="17"/>
        <v>0</v>
      </c>
      <c r="CL23" s="65">
        <f t="shared" si="17"/>
        <v>0</v>
      </c>
      <c r="CM23" s="65">
        <f t="shared" si="17"/>
        <v>0</v>
      </c>
      <c r="CN23" s="65">
        <f t="shared" si="17"/>
        <v>0</v>
      </c>
      <c r="CO23" s="65">
        <f t="shared" si="17"/>
        <v>0</v>
      </c>
      <c r="CP23" s="65">
        <f t="shared" si="17"/>
        <v>0</v>
      </c>
    </row>
    <row r="26" spans="2:94" ht="15" thickBot="1" x14ac:dyDescent="0.25"/>
    <row r="27" spans="2:94" ht="48.6" customHeight="1" thickBot="1" x14ac:dyDescent="0.25">
      <c r="B27" s="153" t="s">
        <v>5</v>
      </c>
      <c r="C27" s="154"/>
      <c r="D27" s="11"/>
      <c r="E27" s="11"/>
      <c r="F27" s="11"/>
      <c r="G27" s="11"/>
      <c r="H27" s="11"/>
      <c r="I27" s="11"/>
      <c r="J27" s="11"/>
      <c r="K27" s="11"/>
    </row>
    <row r="28" spans="2:94" ht="129.75" thickBot="1" x14ac:dyDescent="0.25">
      <c r="B28" s="12" t="s">
        <v>6</v>
      </c>
      <c r="C28" s="13" t="s">
        <v>7</v>
      </c>
      <c r="D28" s="14" t="s">
        <v>8</v>
      </c>
      <c r="E28" s="14" t="s">
        <v>9</v>
      </c>
      <c r="F28" s="14" t="s">
        <v>10</v>
      </c>
      <c r="G28" s="14" t="s">
        <v>11</v>
      </c>
      <c r="H28" s="15" t="s">
        <v>12</v>
      </c>
      <c r="I28" s="16" t="s">
        <v>13</v>
      </c>
      <c r="J28" s="17" t="s">
        <v>14</v>
      </c>
      <c r="K28" s="17" t="s">
        <v>15</v>
      </c>
      <c r="L28" s="17" t="s">
        <v>16</v>
      </c>
      <c r="M28" s="17" t="s">
        <v>17</v>
      </c>
      <c r="N28" s="17" t="s">
        <v>18</v>
      </c>
      <c r="O28" s="17" t="s">
        <v>19</v>
      </c>
      <c r="P28" s="17" t="s">
        <v>20</v>
      </c>
      <c r="Q28" s="17" t="s">
        <v>21</v>
      </c>
      <c r="R28" s="17" t="s">
        <v>22</v>
      </c>
      <c r="S28" s="17" t="s">
        <v>23</v>
      </c>
      <c r="T28" s="17" t="s">
        <v>24</v>
      </c>
      <c r="U28" s="17" t="s">
        <v>25</v>
      </c>
      <c r="V28" s="17" t="s">
        <v>26</v>
      </c>
      <c r="W28" s="17" t="s">
        <v>27</v>
      </c>
      <c r="X28" s="17" t="s">
        <v>28</v>
      </c>
      <c r="Y28" s="17" t="s">
        <v>29</v>
      </c>
      <c r="Z28" s="17" t="s">
        <v>30</v>
      </c>
      <c r="AA28" s="17" t="s">
        <v>31</v>
      </c>
      <c r="AB28" s="17" t="s">
        <v>32</v>
      </c>
      <c r="AC28" s="17" t="s">
        <v>33</v>
      </c>
      <c r="AD28" s="17" t="s">
        <v>34</v>
      </c>
      <c r="AE28" s="17" t="s">
        <v>35</v>
      </c>
      <c r="AF28" s="17" t="s">
        <v>36</v>
      </c>
      <c r="AG28" s="17" t="s">
        <v>37</v>
      </c>
      <c r="AH28" s="17" t="s">
        <v>38</v>
      </c>
      <c r="AI28" s="17" t="s">
        <v>39</v>
      </c>
      <c r="AJ28" s="17" t="s">
        <v>40</v>
      </c>
      <c r="AK28" s="17" t="s">
        <v>41</v>
      </c>
      <c r="AL28" s="17" t="s">
        <v>42</v>
      </c>
      <c r="AM28" s="17" t="s">
        <v>43</v>
      </c>
      <c r="AN28" s="17" t="s">
        <v>44</v>
      </c>
      <c r="AO28" s="17" t="s">
        <v>45</v>
      </c>
      <c r="AP28" s="17" t="s">
        <v>46</v>
      </c>
      <c r="AQ28" s="17" t="s">
        <v>47</v>
      </c>
      <c r="AR28" s="17" t="s">
        <v>48</v>
      </c>
      <c r="AS28" s="17" t="s">
        <v>49</v>
      </c>
      <c r="AT28" s="17" t="s">
        <v>50</v>
      </c>
      <c r="AU28" s="17" t="s">
        <v>51</v>
      </c>
      <c r="AV28" s="17" t="s">
        <v>52</v>
      </c>
      <c r="AW28" s="17" t="s">
        <v>53</v>
      </c>
      <c r="AX28" s="17" t="s">
        <v>54</v>
      </c>
      <c r="AY28" s="17" t="s">
        <v>55</v>
      </c>
      <c r="AZ28" s="17" t="s">
        <v>56</v>
      </c>
      <c r="BA28" s="17" t="s">
        <v>57</v>
      </c>
      <c r="BB28" s="17" t="s">
        <v>58</v>
      </c>
      <c r="BC28" s="17" t="s">
        <v>59</v>
      </c>
      <c r="BD28" s="17" t="s">
        <v>60</v>
      </c>
      <c r="BE28" s="17" t="s">
        <v>61</v>
      </c>
      <c r="BF28" s="17" t="s">
        <v>62</v>
      </c>
      <c r="BG28" s="17" t="s">
        <v>63</v>
      </c>
      <c r="BH28" s="17" t="s">
        <v>64</v>
      </c>
      <c r="BI28" s="17" t="s">
        <v>65</v>
      </c>
      <c r="BJ28" s="17" t="s">
        <v>66</v>
      </c>
      <c r="BK28" s="17" t="s">
        <v>67</v>
      </c>
      <c r="BL28" s="17" t="s">
        <v>68</v>
      </c>
      <c r="BM28" s="17" t="s">
        <v>69</v>
      </c>
      <c r="BN28" s="17" t="s">
        <v>70</v>
      </c>
      <c r="BO28" s="17" t="s">
        <v>71</v>
      </c>
      <c r="BP28" s="17" t="s">
        <v>72</v>
      </c>
      <c r="BQ28" s="17" t="s">
        <v>73</v>
      </c>
      <c r="BR28" s="17" t="s">
        <v>74</v>
      </c>
      <c r="BS28" s="17" t="s">
        <v>75</v>
      </c>
      <c r="BT28" s="17" t="s">
        <v>76</v>
      </c>
      <c r="BU28" s="17" t="s">
        <v>77</v>
      </c>
      <c r="BV28" s="17" t="s">
        <v>78</v>
      </c>
      <c r="BW28" s="17" t="s">
        <v>79</v>
      </c>
      <c r="BX28" s="17" t="s">
        <v>80</v>
      </c>
      <c r="BY28" s="17" t="s">
        <v>81</v>
      </c>
      <c r="BZ28" s="17" t="s">
        <v>82</v>
      </c>
      <c r="CA28" s="17" t="s">
        <v>83</v>
      </c>
      <c r="CB28" s="17" t="s">
        <v>84</v>
      </c>
      <c r="CC28" s="17" t="s">
        <v>85</v>
      </c>
      <c r="CD28" s="17" t="s">
        <v>86</v>
      </c>
      <c r="CE28" s="17" t="s">
        <v>87</v>
      </c>
      <c r="CF28" s="17" t="s">
        <v>88</v>
      </c>
      <c r="CG28" s="17" t="s">
        <v>89</v>
      </c>
      <c r="CH28" s="17" t="s">
        <v>90</v>
      </c>
      <c r="CI28" s="17" t="s">
        <v>91</v>
      </c>
      <c r="CJ28" s="17" t="s">
        <v>92</v>
      </c>
      <c r="CK28" s="17" t="s">
        <v>93</v>
      </c>
      <c r="CL28" s="17" t="s">
        <v>94</v>
      </c>
      <c r="CM28" s="17" t="s">
        <v>95</v>
      </c>
      <c r="CN28" s="17" t="s">
        <v>96</v>
      </c>
      <c r="CO28" s="17" t="s">
        <v>97</v>
      </c>
      <c r="CP28" s="18" t="s">
        <v>98</v>
      </c>
    </row>
    <row r="29" spans="2:94" ht="28.5" x14ac:dyDescent="0.2">
      <c r="B29" s="155" t="s">
        <v>99</v>
      </c>
      <c r="C29" s="19" t="s">
        <v>135</v>
      </c>
      <c r="D29" s="81" t="s">
        <v>136</v>
      </c>
      <c r="E29" s="19" t="s">
        <v>100</v>
      </c>
      <c r="F29" s="20"/>
      <c r="G29" s="21">
        <v>15</v>
      </c>
      <c r="H29" s="22" t="s">
        <v>101</v>
      </c>
      <c r="I29" s="23"/>
      <c r="J29" s="24"/>
      <c r="K29" s="24"/>
      <c r="L29" s="24"/>
      <c r="M29" s="24"/>
      <c r="N29" s="76">
        <v>2660</v>
      </c>
      <c r="O29" s="101"/>
      <c r="P29" s="101"/>
      <c r="Q29" s="100">
        <v>17870</v>
      </c>
      <c r="R29" s="100">
        <v>17870</v>
      </c>
      <c r="S29" s="100">
        <v>17870</v>
      </c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7"/>
    </row>
    <row r="30" spans="2:94" ht="28.5" x14ac:dyDescent="0.2">
      <c r="B30" s="156"/>
      <c r="C30" s="28" t="s">
        <v>135</v>
      </c>
      <c r="D30" s="81" t="s">
        <v>136</v>
      </c>
      <c r="E30" s="28" t="s">
        <v>102</v>
      </c>
      <c r="F30" s="29"/>
      <c r="G30" s="29"/>
      <c r="H30" s="30" t="s">
        <v>103</v>
      </c>
      <c r="I30" s="31"/>
      <c r="J30" s="32"/>
      <c r="K30" s="32"/>
      <c r="L30" s="32"/>
      <c r="M30" s="32"/>
      <c r="N30" s="33"/>
      <c r="O30" s="33"/>
      <c r="P30" s="33"/>
      <c r="Q30" s="33"/>
      <c r="R30" s="101"/>
      <c r="S30" s="101"/>
      <c r="T30" s="77">
        <v>460</v>
      </c>
      <c r="U30" s="77">
        <v>460</v>
      </c>
      <c r="V30" s="77">
        <v>460</v>
      </c>
      <c r="W30" s="77">
        <v>460</v>
      </c>
      <c r="X30" s="77">
        <v>460</v>
      </c>
      <c r="Y30" s="77">
        <v>460</v>
      </c>
      <c r="Z30" s="77">
        <v>460</v>
      </c>
      <c r="AA30" s="77">
        <v>460</v>
      </c>
      <c r="AB30" s="77">
        <v>460</v>
      </c>
      <c r="AC30" s="77">
        <v>460</v>
      </c>
      <c r="AD30" s="77">
        <v>460</v>
      </c>
      <c r="AE30" s="77">
        <v>460</v>
      </c>
      <c r="AF30" s="77">
        <v>460</v>
      </c>
      <c r="AG30" s="77">
        <v>460</v>
      </c>
      <c r="AH30" s="77">
        <v>460</v>
      </c>
      <c r="AI30" s="77">
        <v>460</v>
      </c>
      <c r="AJ30" s="77">
        <v>460</v>
      </c>
      <c r="AK30" s="77">
        <v>460</v>
      </c>
      <c r="AL30" s="77">
        <v>460</v>
      </c>
      <c r="AM30" s="77">
        <v>460</v>
      </c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4"/>
    </row>
    <row r="31" spans="2:94" ht="28.5" x14ac:dyDescent="0.2">
      <c r="B31" s="156"/>
      <c r="C31" s="28" t="s">
        <v>135</v>
      </c>
      <c r="D31" s="81" t="s">
        <v>136</v>
      </c>
      <c r="E31" s="28" t="s">
        <v>104</v>
      </c>
      <c r="F31" s="67"/>
      <c r="G31" s="29"/>
      <c r="H31" s="30" t="s">
        <v>103</v>
      </c>
      <c r="I31" s="31"/>
      <c r="J31" s="32"/>
      <c r="K31" s="32"/>
      <c r="L31" s="32"/>
      <c r="M31" s="32"/>
      <c r="N31" s="35">
        <f>+N45</f>
        <v>257.55893333333336</v>
      </c>
      <c r="O31" s="35">
        <f t="shared" ref="O31:BZ31" si="18">+O45</f>
        <v>252.02613333333335</v>
      </c>
      <c r="P31" s="35">
        <f t="shared" si="18"/>
        <v>246.49333333333334</v>
      </c>
      <c r="Q31" s="35">
        <f t="shared" si="18"/>
        <v>1971.2530666666664</v>
      </c>
      <c r="R31" s="35">
        <f t="shared" si="18"/>
        <v>3658.8431999999998</v>
      </c>
      <c r="S31" s="35">
        <f t="shared" si="18"/>
        <v>5309.2637333333332</v>
      </c>
      <c r="T31" s="35">
        <f t="shared" si="18"/>
        <v>5192.2221333333327</v>
      </c>
      <c r="U31" s="35">
        <f t="shared" si="18"/>
        <v>5075.1805333333323</v>
      </c>
      <c r="V31" s="35">
        <f t="shared" si="18"/>
        <v>4958.1389333333327</v>
      </c>
      <c r="W31" s="35">
        <f t="shared" si="18"/>
        <v>4841.0973333333322</v>
      </c>
      <c r="X31" s="35">
        <f t="shared" si="18"/>
        <v>4724.0557333333327</v>
      </c>
      <c r="Y31" s="35">
        <f t="shared" si="18"/>
        <v>4607.0141333333322</v>
      </c>
      <c r="Z31" s="35">
        <f t="shared" si="18"/>
        <v>4489.9725333333326</v>
      </c>
      <c r="AA31" s="35">
        <f t="shared" si="18"/>
        <v>4372.9309333333322</v>
      </c>
      <c r="AB31" s="35">
        <f t="shared" si="18"/>
        <v>4255.8893333333326</v>
      </c>
      <c r="AC31" s="35">
        <f t="shared" si="18"/>
        <v>4138.8477333333331</v>
      </c>
      <c r="AD31" s="35">
        <f t="shared" si="18"/>
        <v>4021.8061333333326</v>
      </c>
      <c r="AE31" s="35">
        <f t="shared" si="18"/>
        <v>3904.7645333333326</v>
      </c>
      <c r="AF31" s="35">
        <f t="shared" si="18"/>
        <v>3089.4551999999908</v>
      </c>
      <c r="AG31" s="35">
        <f t="shared" si="18"/>
        <v>0</v>
      </c>
      <c r="AH31" s="35">
        <f t="shared" si="18"/>
        <v>0</v>
      </c>
      <c r="AI31" s="35">
        <f t="shared" si="18"/>
        <v>0</v>
      </c>
      <c r="AJ31" s="35">
        <f t="shared" si="18"/>
        <v>0</v>
      </c>
      <c r="AK31" s="35">
        <f t="shared" si="18"/>
        <v>0</v>
      </c>
      <c r="AL31" s="35">
        <f t="shared" si="18"/>
        <v>0</v>
      </c>
      <c r="AM31" s="35">
        <f t="shared" si="18"/>
        <v>0</v>
      </c>
      <c r="AN31" s="35">
        <f t="shared" si="18"/>
        <v>0</v>
      </c>
      <c r="AO31" s="35">
        <f t="shared" si="18"/>
        <v>0</v>
      </c>
      <c r="AP31" s="35">
        <f t="shared" si="18"/>
        <v>0</v>
      </c>
      <c r="AQ31" s="35">
        <f t="shared" si="18"/>
        <v>0</v>
      </c>
      <c r="AR31" s="35">
        <f t="shared" si="18"/>
        <v>0</v>
      </c>
      <c r="AS31" s="35">
        <f t="shared" si="18"/>
        <v>0</v>
      </c>
      <c r="AT31" s="35">
        <f t="shared" si="18"/>
        <v>0</v>
      </c>
      <c r="AU31" s="35">
        <f t="shared" si="18"/>
        <v>0</v>
      </c>
      <c r="AV31" s="35">
        <f t="shared" si="18"/>
        <v>0</v>
      </c>
      <c r="AW31" s="35">
        <f t="shared" si="18"/>
        <v>0</v>
      </c>
      <c r="AX31" s="35">
        <f t="shared" si="18"/>
        <v>0</v>
      </c>
      <c r="AY31" s="35">
        <f t="shared" si="18"/>
        <v>0</v>
      </c>
      <c r="AZ31" s="35">
        <f t="shared" si="18"/>
        <v>0</v>
      </c>
      <c r="BA31" s="35">
        <f t="shared" si="18"/>
        <v>0</v>
      </c>
      <c r="BB31" s="35">
        <f t="shared" si="18"/>
        <v>0</v>
      </c>
      <c r="BC31" s="35">
        <f t="shared" si="18"/>
        <v>0</v>
      </c>
      <c r="BD31" s="35">
        <f t="shared" si="18"/>
        <v>0</v>
      </c>
      <c r="BE31" s="35">
        <f t="shared" si="18"/>
        <v>0</v>
      </c>
      <c r="BF31" s="35">
        <f t="shared" si="18"/>
        <v>0</v>
      </c>
      <c r="BG31" s="35">
        <f t="shared" si="18"/>
        <v>0</v>
      </c>
      <c r="BH31" s="35">
        <f t="shared" si="18"/>
        <v>0</v>
      </c>
      <c r="BI31" s="35">
        <f t="shared" si="18"/>
        <v>0</v>
      </c>
      <c r="BJ31" s="35">
        <f t="shared" si="18"/>
        <v>0</v>
      </c>
      <c r="BK31" s="35">
        <f t="shared" si="18"/>
        <v>0</v>
      </c>
      <c r="BL31" s="35">
        <f t="shared" si="18"/>
        <v>0</v>
      </c>
      <c r="BM31" s="35">
        <f t="shared" si="18"/>
        <v>0</v>
      </c>
      <c r="BN31" s="35">
        <f t="shared" si="18"/>
        <v>0</v>
      </c>
      <c r="BO31" s="35">
        <f t="shared" si="18"/>
        <v>0</v>
      </c>
      <c r="BP31" s="35">
        <f t="shared" si="18"/>
        <v>0</v>
      </c>
      <c r="BQ31" s="35">
        <f t="shared" si="18"/>
        <v>0</v>
      </c>
      <c r="BR31" s="35">
        <f t="shared" si="18"/>
        <v>0</v>
      </c>
      <c r="BS31" s="35">
        <f t="shared" si="18"/>
        <v>0</v>
      </c>
      <c r="BT31" s="35">
        <f t="shared" si="18"/>
        <v>0</v>
      </c>
      <c r="BU31" s="35">
        <f t="shared" si="18"/>
        <v>0</v>
      </c>
      <c r="BV31" s="35">
        <f t="shared" si="18"/>
        <v>0</v>
      </c>
      <c r="BW31" s="35">
        <f t="shared" si="18"/>
        <v>0</v>
      </c>
      <c r="BX31" s="35">
        <f t="shared" si="18"/>
        <v>0</v>
      </c>
      <c r="BY31" s="35">
        <f t="shared" si="18"/>
        <v>0</v>
      </c>
      <c r="BZ31" s="35">
        <f t="shared" si="18"/>
        <v>0</v>
      </c>
      <c r="CA31" s="35">
        <f t="shared" ref="CA31:CP31" si="19">+CA45</f>
        <v>0</v>
      </c>
      <c r="CB31" s="35">
        <f t="shared" si="19"/>
        <v>0</v>
      </c>
      <c r="CC31" s="35">
        <f t="shared" si="19"/>
        <v>0</v>
      </c>
      <c r="CD31" s="35">
        <f t="shared" si="19"/>
        <v>0</v>
      </c>
      <c r="CE31" s="35">
        <f t="shared" si="19"/>
        <v>0</v>
      </c>
      <c r="CF31" s="35">
        <f t="shared" si="19"/>
        <v>0</v>
      </c>
      <c r="CG31" s="35">
        <f t="shared" si="19"/>
        <v>0</v>
      </c>
      <c r="CH31" s="35">
        <f t="shared" si="19"/>
        <v>0</v>
      </c>
      <c r="CI31" s="35">
        <f t="shared" si="19"/>
        <v>0</v>
      </c>
      <c r="CJ31" s="35">
        <f t="shared" si="19"/>
        <v>0</v>
      </c>
      <c r="CK31" s="35">
        <f t="shared" si="19"/>
        <v>0</v>
      </c>
      <c r="CL31" s="35">
        <f t="shared" si="19"/>
        <v>0</v>
      </c>
      <c r="CM31" s="35">
        <f t="shared" si="19"/>
        <v>0</v>
      </c>
      <c r="CN31" s="35">
        <f t="shared" si="19"/>
        <v>0</v>
      </c>
      <c r="CO31" s="35">
        <f t="shared" si="19"/>
        <v>0</v>
      </c>
      <c r="CP31" s="35">
        <f t="shared" si="19"/>
        <v>0</v>
      </c>
    </row>
    <row r="32" spans="2:94" ht="28.5" x14ac:dyDescent="0.25">
      <c r="B32" s="156"/>
      <c r="C32" s="28" t="s">
        <v>135</v>
      </c>
      <c r="D32" s="81" t="s">
        <v>136</v>
      </c>
      <c r="E32" s="28" t="s">
        <v>105</v>
      </c>
      <c r="F32" s="36">
        <v>3.5000000000000003E-2</v>
      </c>
      <c r="G32" s="29"/>
      <c r="H32" s="30" t="s">
        <v>103</v>
      </c>
      <c r="I32" s="31"/>
      <c r="J32" s="32"/>
      <c r="K32" s="32"/>
      <c r="L32" s="32"/>
      <c r="M32" s="32"/>
      <c r="N32" s="37">
        <f>+$F32</f>
        <v>3.5000000000000003E-2</v>
      </c>
      <c r="O32" s="38">
        <f>N32</f>
        <v>3.5000000000000003E-2</v>
      </c>
      <c r="P32" s="38">
        <f t="shared" ref="P32" si="20">O32</f>
        <v>3.5000000000000003E-2</v>
      </c>
      <c r="Q32" s="38">
        <f t="shared" ref="Q32" si="21">P32</f>
        <v>3.5000000000000003E-2</v>
      </c>
      <c r="R32" s="38">
        <f t="shared" ref="R32" si="22">Q32</f>
        <v>3.5000000000000003E-2</v>
      </c>
      <c r="S32" s="38">
        <f t="shared" ref="S32" si="23">R32</f>
        <v>3.5000000000000003E-2</v>
      </c>
      <c r="T32" s="38">
        <f t="shared" ref="T32" si="24">S32</f>
        <v>3.5000000000000003E-2</v>
      </c>
      <c r="U32" s="38">
        <f t="shared" ref="U32" si="25">T32</f>
        <v>3.5000000000000003E-2</v>
      </c>
      <c r="V32" s="38">
        <f t="shared" ref="V32" si="26">U32</f>
        <v>3.5000000000000003E-2</v>
      </c>
      <c r="W32" s="38">
        <f t="shared" ref="W32" si="27">V32</f>
        <v>3.5000000000000003E-2</v>
      </c>
      <c r="X32" s="38">
        <f t="shared" ref="X32" si="28">W32</f>
        <v>3.5000000000000003E-2</v>
      </c>
      <c r="Y32" s="38">
        <f t="shared" ref="Y32" si="29">X32</f>
        <v>3.5000000000000003E-2</v>
      </c>
      <c r="Z32" s="38">
        <f t="shared" ref="Z32" si="30">Y32</f>
        <v>3.5000000000000003E-2</v>
      </c>
      <c r="AA32" s="38">
        <f t="shared" ref="AA32" si="31">Z32</f>
        <v>3.5000000000000003E-2</v>
      </c>
      <c r="AB32" s="38">
        <f t="shared" ref="AB32" si="32">AA32</f>
        <v>3.5000000000000003E-2</v>
      </c>
      <c r="AC32" s="38">
        <f t="shared" ref="AC32" si="33">AB32</f>
        <v>3.5000000000000003E-2</v>
      </c>
      <c r="AD32" s="38">
        <f t="shared" ref="AD32" si="34">AC32</f>
        <v>3.5000000000000003E-2</v>
      </c>
      <c r="AE32" s="38">
        <f t="shared" ref="AE32" si="35">AD32</f>
        <v>3.5000000000000003E-2</v>
      </c>
      <c r="AF32" s="38">
        <f t="shared" ref="AF32" si="36">AE32</f>
        <v>3.5000000000000003E-2</v>
      </c>
      <c r="AG32" s="38">
        <f t="shared" ref="AG32" si="37">AF32</f>
        <v>3.5000000000000003E-2</v>
      </c>
      <c r="AH32" s="38">
        <f t="shared" ref="AH32" si="38">AG32</f>
        <v>3.5000000000000003E-2</v>
      </c>
      <c r="AI32" s="38">
        <f t="shared" ref="AI32" si="39">AH32</f>
        <v>3.5000000000000003E-2</v>
      </c>
      <c r="AJ32" s="38">
        <f t="shared" ref="AJ32" si="40">AI32</f>
        <v>3.5000000000000003E-2</v>
      </c>
      <c r="AK32" s="38">
        <f t="shared" ref="AK32" si="41">AJ32</f>
        <v>3.5000000000000003E-2</v>
      </c>
      <c r="AL32" s="38">
        <f t="shared" ref="AL32" si="42">AK32</f>
        <v>3.5000000000000003E-2</v>
      </c>
      <c r="AM32" s="38">
        <f t="shared" ref="AM32" si="43">AL32</f>
        <v>3.5000000000000003E-2</v>
      </c>
      <c r="AN32" s="38"/>
      <c r="AO32" s="38"/>
      <c r="AP32" s="38"/>
      <c r="AQ32" s="38"/>
      <c r="AR32" s="38"/>
      <c r="AS32" s="37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7"/>
      <c r="CM32" s="38"/>
      <c r="CN32" s="38"/>
      <c r="CO32" s="38"/>
      <c r="CP32" s="38"/>
    </row>
    <row r="33" spans="2:94" ht="28.5" x14ac:dyDescent="0.2">
      <c r="B33" s="156"/>
      <c r="C33" s="28" t="s">
        <v>135</v>
      </c>
      <c r="D33" s="81" t="s">
        <v>136</v>
      </c>
      <c r="E33" s="28" t="s">
        <v>106</v>
      </c>
      <c r="F33" s="29"/>
      <c r="G33" s="29"/>
      <c r="H33" s="30" t="s">
        <v>103</v>
      </c>
      <c r="I33" s="31"/>
      <c r="J33" s="32"/>
      <c r="K33" s="32"/>
      <c r="L33" s="32"/>
      <c r="M33" s="32"/>
      <c r="N33" s="39">
        <f>1/(1+N32)</f>
        <v>0.96618357487922713</v>
      </c>
      <c r="O33" s="39">
        <f>1/(1+O32)*N33</f>
        <v>0.93351070036640305</v>
      </c>
      <c r="P33" s="39">
        <f t="shared" ref="P33" si="44">1/(1+P32)*O33</f>
        <v>0.90194270566802237</v>
      </c>
      <c r="Q33" s="39">
        <f t="shared" ref="Q33" si="45">1/(1+Q32)*P33</f>
        <v>0.87144222769857238</v>
      </c>
      <c r="R33" s="39">
        <f t="shared" ref="R33" si="46">1/(1+R32)*Q33</f>
        <v>0.84197316685852408</v>
      </c>
      <c r="S33" s="39">
        <f t="shared" ref="S33" si="47">1/(1+S32)*R33</f>
        <v>0.81350064430775282</v>
      </c>
      <c r="T33" s="39">
        <f t="shared" ref="T33" si="48">1/(1+T32)*S33</f>
        <v>0.78599096068381924</v>
      </c>
      <c r="U33" s="39">
        <f t="shared" ref="U33" si="49">1/(1+U32)*T33</f>
        <v>0.75941155621625056</v>
      </c>
      <c r="V33" s="39">
        <f t="shared" ref="V33" si="50">1/(1+V32)*U33</f>
        <v>0.73373097218961414</v>
      </c>
      <c r="W33" s="39">
        <f t="shared" ref="W33" si="51">1/(1+W32)*V33</f>
        <v>0.70891881370977217</v>
      </c>
      <c r="X33" s="39">
        <f t="shared" ref="X33" si="52">1/(1+X32)*W33</f>
        <v>0.68494571372924851</v>
      </c>
      <c r="Y33" s="39">
        <f t="shared" ref="Y33" si="53">1/(1+Y32)*X33</f>
        <v>0.66178329828912907</v>
      </c>
      <c r="Z33" s="39">
        <f t="shared" ref="Z33" si="54">1/(1+Z32)*Y33</f>
        <v>0.63940415293635666</v>
      </c>
      <c r="AA33" s="39">
        <f t="shared" ref="AA33" si="55">1/(1+AA32)*Z33</f>
        <v>0.61778179027667313</v>
      </c>
      <c r="AB33" s="39">
        <f t="shared" ref="AB33" si="56">1/(1+AB32)*AA33</f>
        <v>0.59689061862480497</v>
      </c>
      <c r="AC33" s="39">
        <f t="shared" ref="AC33" si="57">1/(1+AC32)*AB33</f>
        <v>0.57670591171478747</v>
      </c>
      <c r="AD33" s="39">
        <f t="shared" ref="AD33" si="58">1/(1+AD32)*AC33</f>
        <v>0.55720377943457733</v>
      </c>
      <c r="AE33" s="39">
        <f t="shared" ref="AE33" si="59">1/(1+AE32)*AD33</f>
        <v>0.53836113955031628</v>
      </c>
      <c r="AF33" s="39">
        <f t="shared" ref="AF33" si="60">1/(1+AF32)*AE33</f>
        <v>0.520155690386779</v>
      </c>
      <c r="AG33" s="39">
        <f t="shared" ref="AG33" si="61">1/(1+AG32)*AF33</f>
        <v>0.50256588443167061</v>
      </c>
      <c r="AH33" s="39">
        <f t="shared" ref="AH33" si="62">1/(1+AH32)*AG33</f>
        <v>0.48557090283253201</v>
      </c>
      <c r="AI33" s="39">
        <f t="shared" ref="AI33" si="63">1/(1+AI32)*AH33</f>
        <v>0.46915063075606961</v>
      </c>
      <c r="AJ33" s="39">
        <f t="shared" ref="AJ33" si="64">1/(1+AJ32)*AI33</f>
        <v>0.45328563358074364</v>
      </c>
      <c r="AK33" s="39">
        <f t="shared" ref="AK33" si="65">1/(1+AK32)*AJ33</f>
        <v>0.43795713389443836</v>
      </c>
      <c r="AL33" s="39">
        <f t="shared" ref="AL33" si="66">1/(1+AL32)*AK33</f>
        <v>0.42314698926998878</v>
      </c>
      <c r="AM33" s="39">
        <f t="shared" ref="AM33" si="67">1/(1+AM32)*AL33</f>
        <v>0.40883767079225974</v>
      </c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</row>
    <row r="34" spans="2:94" ht="28.5" x14ac:dyDescent="0.2">
      <c r="B34" s="156"/>
      <c r="C34" s="28" t="s">
        <v>135</v>
      </c>
      <c r="D34" s="81" t="s">
        <v>136</v>
      </c>
      <c r="E34" s="28" t="s">
        <v>107</v>
      </c>
      <c r="F34" s="28" t="s">
        <v>108</v>
      </c>
      <c r="G34" s="28"/>
      <c r="H34" s="28" t="s">
        <v>109</v>
      </c>
      <c r="I34" s="31"/>
      <c r="J34" s="32"/>
      <c r="K34" s="32"/>
      <c r="L34" s="32"/>
      <c r="M34" s="32"/>
      <c r="N34" s="33"/>
      <c r="O34" s="33"/>
      <c r="P34" s="33"/>
      <c r="Q34" s="77">
        <f>2514/3</f>
        <v>838</v>
      </c>
      <c r="R34" s="77">
        <f t="shared" ref="R34:S34" si="68">2514/3</f>
        <v>838</v>
      </c>
      <c r="S34" s="77">
        <f t="shared" si="68"/>
        <v>838</v>
      </c>
      <c r="T34" s="68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4"/>
    </row>
    <row r="35" spans="2:94" ht="28.5" x14ac:dyDescent="0.2">
      <c r="B35" s="156"/>
      <c r="C35" s="30" t="s">
        <v>135</v>
      </c>
      <c r="D35" s="81" t="s">
        <v>136</v>
      </c>
      <c r="E35" s="30" t="s">
        <v>107</v>
      </c>
      <c r="F35" s="28" t="s">
        <v>110</v>
      </c>
      <c r="G35" s="28"/>
      <c r="H35" s="40" t="s">
        <v>109</v>
      </c>
      <c r="I35" s="41"/>
      <c r="J35" s="32"/>
      <c r="K35" s="32"/>
      <c r="L35" s="32"/>
      <c r="M35" s="32"/>
      <c r="N35" s="33"/>
      <c r="O35" s="33"/>
      <c r="P35" s="33"/>
      <c r="Q35" s="68"/>
      <c r="R35" s="68"/>
      <c r="S35" s="68"/>
      <c r="T35" s="68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4"/>
    </row>
    <row r="36" spans="2:94" s="42" customFormat="1" ht="29.25" thickBot="1" x14ac:dyDescent="0.25">
      <c r="B36" s="156"/>
      <c r="C36" s="44" t="s">
        <v>135</v>
      </c>
      <c r="D36" s="81" t="s">
        <v>136</v>
      </c>
      <c r="E36" s="44" t="s">
        <v>111</v>
      </c>
      <c r="F36" s="43"/>
      <c r="G36" s="43"/>
      <c r="H36" s="43" t="s">
        <v>101</v>
      </c>
      <c r="I36" s="45"/>
      <c r="J36" s="46"/>
      <c r="K36" s="46"/>
      <c r="L36" s="46"/>
      <c r="M36" s="46"/>
      <c r="N36" s="47">
        <f t="shared" ref="N36:BY36" si="69">IF((N30+N31)*N33&lt;&gt;0,(N30+N31)*N33,"")</f>
        <v>248.84921095008056</v>
      </c>
      <c r="O36" s="47">
        <f t="shared" si="69"/>
        <v>235.26909223863649</v>
      </c>
      <c r="P36" s="47">
        <f t="shared" si="69"/>
        <v>222.32286399579641</v>
      </c>
      <c r="Q36" s="47">
        <f t="shared" si="69"/>
        <v>1717.8331637736421</v>
      </c>
      <c r="R36" s="47">
        <f t="shared" si="69"/>
        <v>3080.6477961427759</v>
      </c>
      <c r="S36" s="47">
        <f t="shared" si="69"/>
        <v>4319.0894678664517</v>
      </c>
      <c r="T36" s="47">
        <f t="shared" si="69"/>
        <v>4442.5955045770124</v>
      </c>
      <c r="U36" s="47">
        <f t="shared" si="69"/>
        <v>4203.4800627565619</v>
      </c>
      <c r="V36" s="47">
        <f t="shared" si="69"/>
        <v>3975.4563470130652</v>
      </c>
      <c r="W36" s="47">
        <f t="shared" si="69"/>
        <v>3758.0476329067023</v>
      </c>
      <c r="X36" s="47">
        <f t="shared" si="69"/>
        <v>3550.7967542802025</v>
      </c>
      <c r="Y36" s="47">
        <f t="shared" si="69"/>
        <v>3353.2653256349654</v>
      </c>
      <c r="Z36" s="47">
        <f t="shared" si="69"/>
        <v>3165.0329947342311</v>
      </c>
      <c r="AA36" s="47">
        <f t="shared" si="69"/>
        <v>2985.6967242781789</v>
      </c>
      <c r="AB36" s="47">
        <f t="shared" si="69"/>
        <v>2814.8701015394522</v>
      </c>
      <c r="AC36" s="47">
        <f t="shared" si="69"/>
        <v>2652.1826748894837</v>
      </c>
      <c r="AD36" s="47">
        <f t="shared" si="69"/>
        <v>2497.279316186402</v>
      </c>
      <c r="AE36" s="47">
        <f t="shared" si="69"/>
        <v>2349.8196080341377</v>
      </c>
      <c r="AF36" s="47">
        <f t="shared" si="69"/>
        <v>1846.2693200529379</v>
      </c>
      <c r="AG36" s="47">
        <f t="shared" si="69"/>
        <v>231.18030683856847</v>
      </c>
      <c r="AH36" s="47">
        <f t="shared" si="69"/>
        <v>223.36261530296471</v>
      </c>
      <c r="AI36" s="47">
        <f t="shared" si="69"/>
        <v>215.80929014779201</v>
      </c>
      <c r="AJ36" s="47">
        <f t="shared" si="69"/>
        <v>208.51139144714207</v>
      </c>
      <c r="AK36" s="47">
        <f t="shared" si="69"/>
        <v>201.46028159144166</v>
      </c>
      <c r="AL36" s="47">
        <f t="shared" si="69"/>
        <v>194.64761506419484</v>
      </c>
      <c r="AM36" s="47">
        <f t="shared" si="69"/>
        <v>188.06532856443948</v>
      </c>
      <c r="AN36" s="47" t="str">
        <f t="shared" si="69"/>
        <v/>
      </c>
      <c r="AO36" s="47" t="str">
        <f t="shared" si="69"/>
        <v/>
      </c>
      <c r="AP36" s="47" t="str">
        <f t="shared" si="69"/>
        <v/>
      </c>
      <c r="AQ36" s="47" t="str">
        <f t="shared" si="69"/>
        <v/>
      </c>
      <c r="AR36" s="47" t="str">
        <f t="shared" si="69"/>
        <v/>
      </c>
      <c r="AS36" s="47" t="str">
        <f t="shared" si="69"/>
        <v/>
      </c>
      <c r="AT36" s="47" t="str">
        <f t="shared" si="69"/>
        <v/>
      </c>
      <c r="AU36" s="47" t="str">
        <f t="shared" si="69"/>
        <v/>
      </c>
      <c r="AV36" s="47" t="str">
        <f t="shared" si="69"/>
        <v/>
      </c>
      <c r="AW36" s="47" t="str">
        <f t="shared" si="69"/>
        <v/>
      </c>
      <c r="AX36" s="47" t="str">
        <f t="shared" si="69"/>
        <v/>
      </c>
      <c r="AY36" s="47" t="str">
        <f t="shared" si="69"/>
        <v/>
      </c>
      <c r="AZ36" s="47" t="str">
        <f t="shared" si="69"/>
        <v/>
      </c>
      <c r="BA36" s="47" t="str">
        <f t="shared" si="69"/>
        <v/>
      </c>
      <c r="BB36" s="47" t="str">
        <f t="shared" si="69"/>
        <v/>
      </c>
      <c r="BC36" s="47" t="str">
        <f t="shared" si="69"/>
        <v/>
      </c>
      <c r="BD36" s="47" t="str">
        <f t="shared" si="69"/>
        <v/>
      </c>
      <c r="BE36" s="47" t="str">
        <f t="shared" si="69"/>
        <v/>
      </c>
      <c r="BF36" s="47" t="str">
        <f t="shared" si="69"/>
        <v/>
      </c>
      <c r="BG36" s="47" t="str">
        <f t="shared" si="69"/>
        <v/>
      </c>
      <c r="BH36" s="47" t="str">
        <f t="shared" si="69"/>
        <v/>
      </c>
      <c r="BI36" s="47" t="str">
        <f t="shared" si="69"/>
        <v/>
      </c>
      <c r="BJ36" s="47" t="str">
        <f t="shared" si="69"/>
        <v/>
      </c>
      <c r="BK36" s="47" t="str">
        <f t="shared" si="69"/>
        <v/>
      </c>
      <c r="BL36" s="47" t="str">
        <f t="shared" si="69"/>
        <v/>
      </c>
      <c r="BM36" s="47" t="str">
        <f t="shared" si="69"/>
        <v/>
      </c>
      <c r="BN36" s="47" t="str">
        <f t="shared" si="69"/>
        <v/>
      </c>
      <c r="BO36" s="47" t="str">
        <f t="shared" si="69"/>
        <v/>
      </c>
      <c r="BP36" s="47" t="str">
        <f t="shared" si="69"/>
        <v/>
      </c>
      <c r="BQ36" s="47" t="str">
        <f t="shared" si="69"/>
        <v/>
      </c>
      <c r="BR36" s="47" t="str">
        <f t="shared" si="69"/>
        <v/>
      </c>
      <c r="BS36" s="47" t="str">
        <f t="shared" si="69"/>
        <v/>
      </c>
      <c r="BT36" s="47" t="str">
        <f t="shared" si="69"/>
        <v/>
      </c>
      <c r="BU36" s="47" t="str">
        <f t="shared" si="69"/>
        <v/>
      </c>
      <c r="BV36" s="47" t="str">
        <f t="shared" si="69"/>
        <v/>
      </c>
      <c r="BW36" s="47" t="str">
        <f t="shared" si="69"/>
        <v/>
      </c>
      <c r="BX36" s="47" t="str">
        <f t="shared" si="69"/>
        <v/>
      </c>
      <c r="BY36" s="47" t="str">
        <f t="shared" si="69"/>
        <v/>
      </c>
      <c r="BZ36" s="47" t="str">
        <f t="shared" ref="BZ36:CP36" si="70">IF((BZ30+BZ31)*BZ33&lt;&gt;0,(BZ30+BZ31)*BZ33,"")</f>
        <v/>
      </c>
      <c r="CA36" s="47" t="str">
        <f t="shared" si="70"/>
        <v/>
      </c>
      <c r="CB36" s="47" t="str">
        <f t="shared" si="70"/>
        <v/>
      </c>
      <c r="CC36" s="47" t="str">
        <f t="shared" si="70"/>
        <v/>
      </c>
      <c r="CD36" s="47" t="str">
        <f t="shared" si="70"/>
        <v/>
      </c>
      <c r="CE36" s="47" t="str">
        <f t="shared" si="70"/>
        <v/>
      </c>
      <c r="CF36" s="47" t="str">
        <f t="shared" si="70"/>
        <v/>
      </c>
      <c r="CG36" s="47" t="str">
        <f t="shared" si="70"/>
        <v/>
      </c>
      <c r="CH36" s="47" t="str">
        <f t="shared" si="70"/>
        <v/>
      </c>
      <c r="CI36" s="47" t="str">
        <f t="shared" si="70"/>
        <v/>
      </c>
      <c r="CJ36" s="47" t="str">
        <f t="shared" si="70"/>
        <v/>
      </c>
      <c r="CK36" s="47" t="str">
        <f t="shared" si="70"/>
        <v/>
      </c>
      <c r="CL36" s="47" t="str">
        <f t="shared" si="70"/>
        <v/>
      </c>
      <c r="CM36" s="47" t="str">
        <f t="shared" si="70"/>
        <v/>
      </c>
      <c r="CN36" s="47" t="str">
        <f t="shared" si="70"/>
        <v/>
      </c>
      <c r="CO36" s="47" t="str">
        <f t="shared" si="70"/>
        <v/>
      </c>
      <c r="CP36" s="48" t="str">
        <f t="shared" si="70"/>
        <v/>
      </c>
    </row>
    <row r="37" spans="2:94" s="42" customFormat="1" ht="29.25" thickBot="1" x14ac:dyDescent="0.25">
      <c r="B37" s="157"/>
      <c r="C37" s="44" t="s">
        <v>135</v>
      </c>
      <c r="D37" s="81" t="s">
        <v>136</v>
      </c>
      <c r="E37" s="44" t="s">
        <v>112</v>
      </c>
      <c r="F37" s="43"/>
      <c r="G37" s="43"/>
      <c r="H37" s="43" t="s">
        <v>101</v>
      </c>
      <c r="I37" s="158">
        <f>IF(SUM($N$36:$CP$36)&lt;&gt;0,SUM($N$36:$CP$36),"")</f>
        <v>52881.840790807262</v>
      </c>
      <c r="J37" s="159"/>
      <c r="K37" s="159"/>
      <c r="L37" s="159"/>
      <c r="M37" s="160"/>
    </row>
    <row r="38" spans="2:94" s="42" customFormat="1" ht="35.25" customHeight="1" x14ac:dyDescent="0.2">
      <c r="B38" s="49"/>
      <c r="C38" s="50"/>
      <c r="D38" s="50"/>
      <c r="E38" s="51"/>
      <c r="F38" s="50"/>
      <c r="G38" s="50"/>
      <c r="H38" s="50"/>
      <c r="I38" s="52"/>
      <c r="J38" s="53"/>
    </row>
    <row r="39" spans="2:94" ht="15" thickBot="1" x14ac:dyDescent="0.25"/>
    <row r="40" spans="2:94" ht="18" x14ac:dyDescent="0.25">
      <c r="F40" s="54" t="s">
        <v>113</v>
      </c>
      <c r="N40" s="17" t="s">
        <v>18</v>
      </c>
      <c r="O40" s="17" t="s">
        <v>19</v>
      </c>
      <c r="P40" s="17" t="s">
        <v>20</v>
      </c>
      <c r="Q40" s="17" t="s">
        <v>21</v>
      </c>
      <c r="R40" s="17" t="s">
        <v>22</v>
      </c>
      <c r="S40" s="17" t="s">
        <v>23</v>
      </c>
      <c r="T40" s="17" t="s">
        <v>24</v>
      </c>
      <c r="U40" s="17" t="s">
        <v>25</v>
      </c>
      <c r="V40" s="17" t="s">
        <v>26</v>
      </c>
      <c r="W40" s="17" t="s">
        <v>27</v>
      </c>
      <c r="X40" s="17" t="s">
        <v>28</v>
      </c>
      <c r="Y40" s="17" t="s">
        <v>29</v>
      </c>
      <c r="Z40" s="17" t="s">
        <v>30</v>
      </c>
      <c r="AA40" s="17" t="s">
        <v>31</v>
      </c>
      <c r="AB40" s="17" t="s">
        <v>32</v>
      </c>
      <c r="AC40" s="17" t="s">
        <v>33</v>
      </c>
      <c r="AD40" s="17" t="s">
        <v>34</v>
      </c>
      <c r="AE40" s="17" t="s">
        <v>35</v>
      </c>
      <c r="AF40" s="17" t="s">
        <v>36</v>
      </c>
      <c r="AG40" s="17" t="s">
        <v>37</v>
      </c>
      <c r="AH40" s="17" t="s">
        <v>38</v>
      </c>
      <c r="AI40" s="17" t="s">
        <v>39</v>
      </c>
      <c r="AJ40" s="17" t="s">
        <v>40</v>
      </c>
      <c r="AK40" s="17" t="s">
        <v>41</v>
      </c>
      <c r="AL40" s="17" t="s">
        <v>42</v>
      </c>
      <c r="AM40" s="17" t="s">
        <v>43</v>
      </c>
      <c r="AN40" s="17" t="s">
        <v>44</v>
      </c>
      <c r="AO40" s="17" t="s">
        <v>45</v>
      </c>
      <c r="AP40" s="17" t="s">
        <v>46</v>
      </c>
      <c r="AQ40" s="17" t="s">
        <v>47</v>
      </c>
      <c r="AR40" s="17" t="s">
        <v>48</v>
      </c>
      <c r="AS40" s="17" t="s">
        <v>49</v>
      </c>
      <c r="AT40" s="17" t="s">
        <v>50</v>
      </c>
      <c r="AU40" s="17" t="s">
        <v>51</v>
      </c>
      <c r="AV40" s="17" t="s">
        <v>52</v>
      </c>
      <c r="AW40" s="17" t="s">
        <v>53</v>
      </c>
      <c r="AX40" s="17" t="s">
        <v>54</v>
      </c>
      <c r="AY40" s="17" t="s">
        <v>55</v>
      </c>
      <c r="AZ40" s="17" t="s">
        <v>56</v>
      </c>
      <c r="BA40" s="17" t="s">
        <v>57</v>
      </c>
      <c r="BB40" s="17" t="s">
        <v>58</v>
      </c>
      <c r="BC40" s="17" t="s">
        <v>59</v>
      </c>
      <c r="BD40" s="17" t="s">
        <v>60</v>
      </c>
      <c r="BE40" s="17" t="s">
        <v>61</v>
      </c>
      <c r="BF40" s="17" t="s">
        <v>62</v>
      </c>
      <c r="BG40" s="17" t="s">
        <v>63</v>
      </c>
      <c r="BH40" s="17" t="s">
        <v>64</v>
      </c>
      <c r="BI40" s="17" t="s">
        <v>65</v>
      </c>
      <c r="BJ40" s="17" t="s">
        <v>66</v>
      </c>
      <c r="BK40" s="17" t="s">
        <v>67</v>
      </c>
      <c r="BL40" s="17" t="s">
        <v>68</v>
      </c>
      <c r="BM40" s="17" t="s">
        <v>69</v>
      </c>
      <c r="BN40" s="17" t="s">
        <v>70</v>
      </c>
      <c r="BO40" s="17" t="s">
        <v>71</v>
      </c>
      <c r="BP40" s="17" t="s">
        <v>72</v>
      </c>
      <c r="BQ40" s="17" t="s">
        <v>73</v>
      </c>
      <c r="BR40" s="17" t="s">
        <v>74</v>
      </c>
      <c r="BS40" s="17" t="s">
        <v>75</v>
      </c>
      <c r="BT40" s="17" t="s">
        <v>76</v>
      </c>
      <c r="BU40" s="17" t="s">
        <v>77</v>
      </c>
      <c r="BV40" s="17" t="s">
        <v>78</v>
      </c>
      <c r="BW40" s="17" t="s">
        <v>79</v>
      </c>
      <c r="BX40" s="17" t="s">
        <v>80</v>
      </c>
      <c r="BY40" s="17" t="s">
        <v>81</v>
      </c>
      <c r="BZ40" s="17" t="s">
        <v>82</v>
      </c>
      <c r="CA40" s="17" t="s">
        <v>83</v>
      </c>
      <c r="CB40" s="17" t="s">
        <v>84</v>
      </c>
      <c r="CC40" s="17" t="s">
        <v>85</v>
      </c>
      <c r="CD40" s="17" t="s">
        <v>86</v>
      </c>
      <c r="CE40" s="17" t="s">
        <v>87</v>
      </c>
      <c r="CF40" s="17" t="s">
        <v>88</v>
      </c>
      <c r="CG40" s="17" t="s">
        <v>89</v>
      </c>
      <c r="CH40" s="17" t="s">
        <v>90</v>
      </c>
      <c r="CI40" s="17" t="s">
        <v>91</v>
      </c>
      <c r="CJ40" s="17" t="s">
        <v>92</v>
      </c>
      <c r="CK40" s="17" t="s">
        <v>93</v>
      </c>
      <c r="CL40" s="17" t="s">
        <v>94</v>
      </c>
      <c r="CM40" s="17" t="s">
        <v>95</v>
      </c>
      <c r="CN40" s="17" t="s">
        <v>96</v>
      </c>
      <c r="CO40" s="17" t="s">
        <v>97</v>
      </c>
      <c r="CP40" s="18" t="s">
        <v>98</v>
      </c>
    </row>
    <row r="41" spans="2:94" ht="18" x14ac:dyDescent="0.25">
      <c r="F41" s="55" t="s">
        <v>114</v>
      </c>
      <c r="G41" s="56" t="s">
        <v>115</v>
      </c>
      <c r="H41" s="57"/>
      <c r="I41" s="57"/>
      <c r="J41" s="57"/>
      <c r="K41" s="57"/>
      <c r="L41" s="57"/>
      <c r="M41" s="57"/>
      <c r="N41" s="57">
        <f>+N29</f>
        <v>2660</v>
      </c>
      <c r="O41" s="58">
        <f t="shared" ref="O41" si="71">+O29+N43</f>
        <v>2482.6666666666665</v>
      </c>
      <c r="P41" s="58">
        <f t="shared" ref="P41" si="72">+P29+O43</f>
        <v>2305.333333333333</v>
      </c>
      <c r="Q41" s="58">
        <f t="shared" ref="Q41" si="73">+Q29+P43</f>
        <v>19998</v>
      </c>
      <c r="R41" s="58">
        <f t="shared" ref="R41" si="74">+R29+Q43</f>
        <v>36499.333333333328</v>
      </c>
      <c r="S41" s="58">
        <f t="shared" ref="S41" si="75">+S29+R43</f>
        <v>51809.333333333328</v>
      </c>
      <c r="T41" s="58">
        <f t="shared" ref="T41" si="76">+T29+S43</f>
        <v>48057.999999999993</v>
      </c>
      <c r="U41" s="58">
        <f t="shared" ref="U41" si="77">+U29+T43</f>
        <v>44306.666666666657</v>
      </c>
      <c r="V41" s="58">
        <f t="shared" ref="V41" si="78">+V29+U43</f>
        <v>40555.333333333321</v>
      </c>
      <c r="W41" s="58">
        <f t="shared" ref="W41" si="79">+W29+V43</f>
        <v>36803.999999999985</v>
      </c>
      <c r="X41" s="58">
        <f t="shared" ref="X41" si="80">+X29+W43</f>
        <v>33052.66666666665</v>
      </c>
      <c r="Y41" s="58">
        <f t="shared" ref="Y41" si="81">+Y29+X43</f>
        <v>29301.333333333318</v>
      </c>
      <c r="Z41" s="58">
        <f t="shared" ref="Z41" si="82">+Z29+Y43</f>
        <v>25549.999999999985</v>
      </c>
      <c r="AA41" s="58">
        <f t="shared" ref="AA41" si="83">+AA29+Z43</f>
        <v>21798.666666666653</v>
      </c>
      <c r="AB41" s="58">
        <f t="shared" ref="AB41" si="84">+AB29+AA43</f>
        <v>18047.333333333321</v>
      </c>
      <c r="AC41" s="58">
        <f t="shared" ref="AC41" si="85">+AC29+AB43</f>
        <v>14295.999999999989</v>
      </c>
      <c r="AD41" s="58">
        <f t="shared" ref="AD41" si="86">+AD29+AC43</f>
        <v>10544.666666666657</v>
      </c>
      <c r="AE41" s="58">
        <f t="shared" ref="AE41" si="87">+AE29+AD43</f>
        <v>6793.3333333333239</v>
      </c>
      <c r="AF41" s="58">
        <f t="shared" ref="AF41" si="88">+AF29+AE43</f>
        <v>3041.9999999999909</v>
      </c>
      <c r="AG41" s="58">
        <f t="shared" ref="AG41" si="89">+AG29+AF43</f>
        <v>0</v>
      </c>
      <c r="AH41" s="58">
        <f t="shared" ref="AH41" si="90">+AH29+AG43</f>
        <v>0</v>
      </c>
      <c r="AI41" s="58">
        <f t="shared" ref="AI41" si="91">+AI29+AH43</f>
        <v>0</v>
      </c>
      <c r="AJ41" s="58">
        <f t="shared" ref="AJ41" si="92">+AJ29+AI43</f>
        <v>0</v>
      </c>
      <c r="AK41" s="58">
        <f t="shared" ref="AK41" si="93">+AK29+AJ43</f>
        <v>0</v>
      </c>
      <c r="AL41" s="58">
        <f t="shared" ref="AL41" si="94">+AL29+AK43</f>
        <v>0</v>
      </c>
      <c r="AM41" s="58">
        <f t="shared" ref="AM41" si="95">+AM29+AL43</f>
        <v>0</v>
      </c>
      <c r="AN41" s="58">
        <f t="shared" ref="AN41" si="96">+AN29+AM43</f>
        <v>0</v>
      </c>
      <c r="AO41" s="58">
        <f t="shared" ref="AO41" si="97">+AO29+AN43</f>
        <v>0</v>
      </c>
      <c r="AP41" s="58">
        <f t="shared" ref="AP41" si="98">+AP29+AO43</f>
        <v>0</v>
      </c>
      <c r="AQ41" s="58">
        <f t="shared" ref="AQ41" si="99">+AQ29+AP43</f>
        <v>0</v>
      </c>
      <c r="AR41" s="58">
        <f t="shared" ref="AR41" si="100">+AR29+AQ43</f>
        <v>0</v>
      </c>
      <c r="AS41" s="58">
        <f t="shared" ref="AS41" si="101">+AS29+AR43</f>
        <v>0</v>
      </c>
      <c r="AT41" s="58">
        <f t="shared" ref="AT41" si="102">+AT29+AS43</f>
        <v>0</v>
      </c>
      <c r="AU41" s="58">
        <f t="shared" ref="AU41" si="103">+AU29+AT43</f>
        <v>0</v>
      </c>
      <c r="AV41" s="58">
        <f t="shared" ref="AV41" si="104">+AV29+AU43</f>
        <v>0</v>
      </c>
      <c r="AW41" s="58">
        <f t="shared" ref="AW41" si="105">+AW29+AV43</f>
        <v>0</v>
      </c>
      <c r="AX41" s="58">
        <f t="shared" ref="AX41" si="106">+AX29+AW43</f>
        <v>0</v>
      </c>
      <c r="AY41" s="58">
        <f t="shared" ref="AY41" si="107">+AY29+AX43</f>
        <v>0</v>
      </c>
      <c r="AZ41" s="58">
        <f t="shared" ref="AZ41" si="108">+AZ29+AY43</f>
        <v>0</v>
      </c>
      <c r="BA41" s="58">
        <f t="shared" ref="BA41" si="109">+BA29+AZ43</f>
        <v>0</v>
      </c>
      <c r="BB41" s="58">
        <f t="shared" ref="BB41" si="110">+BB29+BA43</f>
        <v>0</v>
      </c>
      <c r="BC41" s="58">
        <f t="shared" ref="BC41" si="111">+BC29+BB43</f>
        <v>0</v>
      </c>
      <c r="BD41" s="58">
        <f t="shared" ref="BD41" si="112">+BD29+BC43</f>
        <v>0</v>
      </c>
      <c r="BE41" s="58">
        <f t="shared" ref="BE41" si="113">+BE29+BD43</f>
        <v>0</v>
      </c>
      <c r="BF41" s="58">
        <f t="shared" ref="BF41" si="114">+BF29+BE43</f>
        <v>0</v>
      </c>
      <c r="BG41" s="58">
        <f t="shared" ref="BG41" si="115">+BG29+BF43</f>
        <v>0</v>
      </c>
      <c r="BH41" s="58">
        <f t="shared" ref="BH41" si="116">+BH29+BG43</f>
        <v>0</v>
      </c>
      <c r="BI41" s="58">
        <f t="shared" ref="BI41" si="117">+BI29+BH43</f>
        <v>0</v>
      </c>
      <c r="BJ41" s="58">
        <f t="shared" ref="BJ41" si="118">+BJ29+BI43</f>
        <v>0</v>
      </c>
      <c r="BK41" s="58">
        <f t="shared" ref="BK41" si="119">+BK29+BJ43</f>
        <v>0</v>
      </c>
      <c r="BL41" s="58">
        <f t="shared" ref="BL41" si="120">+BL29+BK43</f>
        <v>0</v>
      </c>
      <c r="BM41" s="58">
        <f t="shared" ref="BM41" si="121">+BM29+BL43</f>
        <v>0</v>
      </c>
      <c r="BN41" s="58">
        <f t="shared" ref="BN41" si="122">+BN29+BM43</f>
        <v>0</v>
      </c>
      <c r="BO41" s="58">
        <f t="shared" ref="BO41" si="123">+BO29+BN43</f>
        <v>0</v>
      </c>
      <c r="BP41" s="58">
        <f t="shared" ref="BP41" si="124">+BP29+BO43</f>
        <v>0</v>
      </c>
      <c r="BQ41" s="58">
        <f t="shared" ref="BQ41" si="125">+BQ29+BP43</f>
        <v>0</v>
      </c>
      <c r="BR41" s="58">
        <f t="shared" ref="BR41" si="126">+BR29+BQ43</f>
        <v>0</v>
      </c>
      <c r="BS41" s="58">
        <f t="shared" ref="BS41" si="127">+BS29+BR43</f>
        <v>0</v>
      </c>
      <c r="BT41" s="58">
        <f t="shared" ref="BT41" si="128">+BT29+BS43</f>
        <v>0</v>
      </c>
      <c r="BU41" s="58">
        <f t="shared" ref="BU41" si="129">+BU29+BT43</f>
        <v>0</v>
      </c>
      <c r="BV41" s="58">
        <f t="shared" ref="BV41" si="130">+BV29+BU43</f>
        <v>0</v>
      </c>
      <c r="BW41" s="58">
        <f t="shared" ref="BW41" si="131">+BW29+BV43</f>
        <v>0</v>
      </c>
      <c r="BX41" s="58">
        <f t="shared" ref="BX41" si="132">+BX29+BW43</f>
        <v>0</v>
      </c>
      <c r="BY41" s="58">
        <f t="shared" ref="BY41" si="133">+BY29+BX43</f>
        <v>0</v>
      </c>
      <c r="BZ41" s="58">
        <f t="shared" ref="BZ41" si="134">+BZ29+BY43</f>
        <v>0</v>
      </c>
      <c r="CA41" s="58">
        <f t="shared" ref="CA41" si="135">+CA29+BZ43</f>
        <v>0</v>
      </c>
      <c r="CB41" s="58">
        <f t="shared" ref="CB41" si="136">+CB29+CA43</f>
        <v>0</v>
      </c>
      <c r="CC41" s="58">
        <f t="shared" ref="CC41" si="137">+CC29+CB43</f>
        <v>0</v>
      </c>
      <c r="CD41" s="58">
        <f t="shared" ref="CD41" si="138">+CD29+CC43</f>
        <v>0</v>
      </c>
      <c r="CE41" s="58">
        <f t="shared" ref="CE41" si="139">+CE29+CD43</f>
        <v>0</v>
      </c>
      <c r="CF41" s="58">
        <f t="shared" ref="CF41" si="140">+CF29+CE43</f>
        <v>0</v>
      </c>
      <c r="CG41" s="58">
        <f t="shared" ref="CG41" si="141">+CG29+CF43</f>
        <v>0</v>
      </c>
      <c r="CH41" s="58">
        <f t="shared" ref="CH41" si="142">+CH29+CG43</f>
        <v>0</v>
      </c>
      <c r="CI41" s="58">
        <f t="shared" ref="CI41" si="143">+CI29+CH43</f>
        <v>0</v>
      </c>
      <c r="CJ41" s="58">
        <f t="shared" ref="CJ41" si="144">+CJ29+CI43</f>
        <v>0</v>
      </c>
      <c r="CK41" s="58">
        <f t="shared" ref="CK41" si="145">+CK29+CJ43</f>
        <v>0</v>
      </c>
      <c r="CL41" s="58">
        <f t="shared" ref="CL41" si="146">+CL29+CK43</f>
        <v>0</v>
      </c>
      <c r="CM41" s="58">
        <f t="shared" ref="CM41" si="147">+CM29+CL43</f>
        <v>0</v>
      </c>
      <c r="CN41" s="58">
        <f t="shared" ref="CN41" si="148">+CN29+CM43</f>
        <v>0</v>
      </c>
      <c r="CO41" s="58">
        <f t="shared" ref="CO41" si="149">+CO29+CN43</f>
        <v>0</v>
      </c>
      <c r="CP41" s="58">
        <f t="shared" ref="CP41" si="150">+CP29+CO43</f>
        <v>0</v>
      </c>
    </row>
    <row r="42" spans="2:94" ht="18" x14ac:dyDescent="0.25">
      <c r="F42" s="55" t="s">
        <v>116</v>
      </c>
      <c r="G42" s="55">
        <f>+G29</f>
        <v>15</v>
      </c>
      <c r="H42" s="57"/>
      <c r="I42" s="57"/>
      <c r="J42" s="57"/>
      <c r="K42" s="57"/>
      <c r="L42" s="57"/>
      <c r="M42" s="57"/>
      <c r="N42" s="59">
        <f>IF(N41=0,0,+N29/$G42)</f>
        <v>177.33333333333334</v>
      </c>
      <c r="O42" s="59">
        <f t="shared" ref="O42" si="151">MIN(IF(O41=0,0,+O29/$G42)+N42,O41)</f>
        <v>177.33333333333334</v>
      </c>
      <c r="P42" s="59">
        <f t="shared" ref="P42" si="152">MIN(IF(P41=0,0,+P29/$G42)+O42,P41)</f>
        <v>177.33333333333334</v>
      </c>
      <c r="Q42" s="59">
        <f t="shared" ref="Q42" si="153">MIN(IF(Q41=0,0,+Q29/$G42)+P42,Q41)</f>
        <v>1368.6666666666665</v>
      </c>
      <c r="R42" s="59">
        <f t="shared" ref="R42" si="154">MIN(IF(R41=0,0,+R29/$G42)+Q42,R41)</f>
        <v>2560</v>
      </c>
      <c r="S42" s="59">
        <f t="shared" ref="S42" si="155">MIN(IF(S41=0,0,+S29/$G42)+R42,S41)</f>
        <v>3751.333333333333</v>
      </c>
      <c r="T42" s="59">
        <f t="shared" ref="T42" si="156">MIN(IF(T41=0,0,+T29/$G42)+S42,T41)</f>
        <v>3751.333333333333</v>
      </c>
      <c r="U42" s="59">
        <f t="shared" ref="U42" si="157">MIN(IF(U41=0,0,+U29/$G42)+T42,U41)</f>
        <v>3751.333333333333</v>
      </c>
      <c r="V42" s="59">
        <f t="shared" ref="V42" si="158">MIN(IF(V41=0,0,+V29/$G42)+U42,V41)</f>
        <v>3751.333333333333</v>
      </c>
      <c r="W42" s="59">
        <f t="shared" ref="W42" si="159">MIN(IF(W41=0,0,+W29/$G42)+V42,W41)</f>
        <v>3751.333333333333</v>
      </c>
      <c r="X42" s="59">
        <f t="shared" ref="X42" si="160">MIN(IF(X41=0,0,+X29/$G42)+W42,X41)</f>
        <v>3751.333333333333</v>
      </c>
      <c r="Y42" s="59">
        <f t="shared" ref="Y42" si="161">MIN(IF(Y41=0,0,+Y29/$G42)+X42,Y41)</f>
        <v>3751.333333333333</v>
      </c>
      <c r="Z42" s="59">
        <f t="shared" ref="Z42" si="162">MIN(IF(Z41=0,0,+Z29/$G42)+Y42,Z41)</f>
        <v>3751.333333333333</v>
      </c>
      <c r="AA42" s="59">
        <f t="shared" ref="AA42" si="163">MIN(IF(AA41=0,0,+AA29/$G42)+Z42,AA41)</f>
        <v>3751.333333333333</v>
      </c>
      <c r="AB42" s="59">
        <f t="shared" ref="AB42" si="164">MIN(IF(AB41=0,0,+AB29/$G42)+AA42,AB41)</f>
        <v>3751.333333333333</v>
      </c>
      <c r="AC42" s="59">
        <f t="shared" ref="AC42" si="165">MIN(IF(AC41=0,0,+AC29/$G42)+AB42,AC41)</f>
        <v>3751.333333333333</v>
      </c>
      <c r="AD42" s="59">
        <f t="shared" ref="AD42" si="166">MIN(IF(AD41=0,0,+AD29/$G42)+AC42,AD41)</f>
        <v>3751.333333333333</v>
      </c>
      <c r="AE42" s="59">
        <f t="shared" ref="AE42" si="167">MIN(IF(AE41=0,0,+AE29/$G42)+AD42,AE41)</f>
        <v>3751.333333333333</v>
      </c>
      <c r="AF42" s="59">
        <f t="shared" ref="AF42" si="168">MIN(IF(AF41=0,0,+AF29/$G42)+AE42,AF41)</f>
        <v>3041.9999999999909</v>
      </c>
      <c r="AG42" s="59">
        <f t="shared" ref="AG42" si="169">MIN(IF(AG41=0,0,+AG29/$G42)+AF42,AG41)</f>
        <v>0</v>
      </c>
      <c r="AH42" s="59">
        <f t="shared" ref="AH42" si="170">MIN(IF(AH41=0,0,+AH29/$G42)+AG42,AH41)</f>
        <v>0</v>
      </c>
      <c r="AI42" s="59">
        <f t="shared" ref="AI42" si="171">MIN(IF(AI41=0,0,+AI29/$G42)+AH42,AI41)</f>
        <v>0</v>
      </c>
      <c r="AJ42" s="59">
        <f t="shared" ref="AJ42" si="172">MIN(IF(AJ41=0,0,+AJ29/$G42)+AI42,AJ41)</f>
        <v>0</v>
      </c>
      <c r="AK42" s="59">
        <f t="shared" ref="AK42" si="173">MIN(IF(AK41=0,0,+AK29/$G42)+AJ42,AK41)</f>
        <v>0</v>
      </c>
      <c r="AL42" s="59">
        <f t="shared" ref="AL42" si="174">MIN(IF(AL41=0,0,+AL29/$G42)+AK42,AL41)</f>
        <v>0</v>
      </c>
      <c r="AM42" s="59">
        <f t="shared" ref="AM42" si="175">MIN(IF(AM41=0,0,+AM29/$G42)+AL42,AM41)</f>
        <v>0</v>
      </c>
      <c r="AN42" s="59">
        <f t="shared" ref="AN42" si="176">MIN(IF(AN41=0,0,+AN29/$G42)+AM42,AN41)</f>
        <v>0</v>
      </c>
      <c r="AO42" s="59">
        <f t="shared" ref="AO42" si="177">MIN(IF(AO41=0,0,+AO29/$G42)+AN42,AO41)</f>
        <v>0</v>
      </c>
      <c r="AP42" s="59">
        <f t="shared" ref="AP42" si="178">MIN(IF(AP41=0,0,+AP29/$G42)+AO42,AP41)</f>
        <v>0</v>
      </c>
      <c r="AQ42" s="59">
        <f t="shared" ref="AQ42" si="179">MIN(IF(AQ41=0,0,+AQ29/$G42)+AP42,AQ41)</f>
        <v>0</v>
      </c>
      <c r="AR42" s="59">
        <f t="shared" ref="AR42" si="180">MIN(IF(AR41=0,0,+AR29/$G42)+AQ42,AR41)</f>
        <v>0</v>
      </c>
      <c r="AS42" s="59">
        <f t="shared" ref="AS42" si="181">MIN(IF(AS41=0,0,+AS29/$G42)+AR42,AS41)</f>
        <v>0</v>
      </c>
      <c r="AT42" s="59">
        <f t="shared" ref="AT42" si="182">MIN(IF(AT41=0,0,+AT29/$G42)+AS42,AT41)</f>
        <v>0</v>
      </c>
      <c r="AU42" s="59">
        <f t="shared" ref="AU42" si="183">MIN(IF(AU41=0,0,+AU29/$G42)+AT42,AU41)</f>
        <v>0</v>
      </c>
      <c r="AV42" s="59">
        <f t="shared" ref="AV42" si="184">MIN(IF(AV41=0,0,+AV29/$G42)+AU42,AV41)</f>
        <v>0</v>
      </c>
      <c r="AW42" s="59">
        <f t="shared" ref="AW42" si="185">MIN(IF(AW41=0,0,+AW29/$G42)+AV42,AW41)</f>
        <v>0</v>
      </c>
      <c r="AX42" s="59">
        <f t="shared" ref="AX42" si="186">MIN(IF(AX41=0,0,+AX29/$G42)+AW42,AX41)</f>
        <v>0</v>
      </c>
      <c r="AY42" s="59">
        <f t="shared" ref="AY42" si="187">MIN(IF(AY41=0,0,+AY29/$G42)+AX42,AY41)</f>
        <v>0</v>
      </c>
      <c r="AZ42" s="59">
        <f t="shared" ref="AZ42" si="188">MIN(IF(AZ41=0,0,+AZ29/$G42)+AY42,AZ41)</f>
        <v>0</v>
      </c>
      <c r="BA42" s="59">
        <f t="shared" ref="BA42" si="189">MIN(IF(BA41=0,0,+BA29/$G42)+AZ42,BA41)</f>
        <v>0</v>
      </c>
      <c r="BB42" s="59">
        <f t="shared" ref="BB42" si="190">MIN(IF(BB41=0,0,+BB29/$G42)+BA42,BB41)</f>
        <v>0</v>
      </c>
      <c r="BC42" s="59">
        <f t="shared" ref="BC42" si="191">MIN(IF(BC41=0,0,+BC29/$G42)+BB42,BC41)</f>
        <v>0</v>
      </c>
      <c r="BD42" s="59">
        <f t="shared" ref="BD42" si="192">MIN(IF(BD41=0,0,+BD29/$G42)+BC42,BD41)</f>
        <v>0</v>
      </c>
      <c r="BE42" s="59">
        <f t="shared" ref="BE42" si="193">MIN(IF(BE41=0,0,+BE29/$G42)+BD42,BE41)</f>
        <v>0</v>
      </c>
      <c r="BF42" s="59">
        <f t="shared" ref="BF42" si="194">MIN(IF(BF41=0,0,+BF29/$G42)+BE42,BF41)</f>
        <v>0</v>
      </c>
      <c r="BG42" s="59">
        <f t="shared" ref="BG42" si="195">MIN(IF(BG41=0,0,+BG29/$G42)+BF42,BG41)</f>
        <v>0</v>
      </c>
      <c r="BH42" s="59">
        <f t="shared" ref="BH42" si="196">MIN(IF(BH41=0,0,+BH29/$G42)+BG42,BH41)</f>
        <v>0</v>
      </c>
      <c r="BI42" s="59">
        <f t="shared" ref="BI42" si="197">MIN(IF(BI41=0,0,+BI29/$G42)+BH42,BI41)</f>
        <v>0</v>
      </c>
      <c r="BJ42" s="59">
        <f t="shared" ref="BJ42" si="198">MIN(IF(BJ41=0,0,+BJ29/$G42)+BI42,BJ41)</f>
        <v>0</v>
      </c>
      <c r="BK42" s="59">
        <f t="shared" ref="BK42" si="199">MIN(IF(BK41=0,0,+BK29/$G42)+BJ42,BK41)</f>
        <v>0</v>
      </c>
      <c r="BL42" s="59">
        <f t="shared" ref="BL42" si="200">MIN(IF(BL41=0,0,+BL29/$G42)+BK42,BL41)</f>
        <v>0</v>
      </c>
      <c r="BM42" s="59">
        <f t="shared" ref="BM42" si="201">MIN(IF(BM41=0,0,+BM29/$G42)+BL42,BM41)</f>
        <v>0</v>
      </c>
      <c r="BN42" s="59">
        <f t="shared" ref="BN42" si="202">MIN(IF(BN41=0,0,+BN29/$G42)+BM42,BN41)</f>
        <v>0</v>
      </c>
      <c r="BO42" s="59">
        <f t="shared" ref="BO42" si="203">MIN(IF(BO41=0,0,+BO29/$G42)+BN42,BO41)</f>
        <v>0</v>
      </c>
      <c r="BP42" s="59">
        <f t="shared" ref="BP42" si="204">MIN(IF(BP41=0,0,+BP29/$G42)+BO42,BP41)</f>
        <v>0</v>
      </c>
      <c r="BQ42" s="59">
        <f t="shared" ref="BQ42" si="205">MIN(IF(BQ41=0,0,+BQ29/$G42)+BP42,BQ41)</f>
        <v>0</v>
      </c>
      <c r="BR42" s="59">
        <f t="shared" ref="BR42" si="206">MIN(IF(BR41=0,0,+BR29/$G42)+BQ42,BR41)</f>
        <v>0</v>
      </c>
      <c r="BS42" s="59">
        <f t="shared" ref="BS42" si="207">MIN(IF(BS41=0,0,+BS29/$G42)+BR42,BS41)</f>
        <v>0</v>
      </c>
      <c r="BT42" s="59">
        <f t="shared" ref="BT42" si="208">MIN(IF(BT41=0,0,+BT29/$G42)+BS42,BT41)</f>
        <v>0</v>
      </c>
      <c r="BU42" s="59">
        <f t="shared" ref="BU42" si="209">MIN(IF(BU41=0,0,+BU29/$G42)+BT42,BU41)</f>
        <v>0</v>
      </c>
      <c r="BV42" s="59">
        <f t="shared" ref="BV42" si="210">MIN(IF(BV41=0,0,+BV29/$G42)+BU42,BV41)</f>
        <v>0</v>
      </c>
      <c r="BW42" s="59">
        <f t="shared" ref="BW42" si="211">MIN(IF(BW41=0,0,+BW29/$G42)+BV42,BW41)</f>
        <v>0</v>
      </c>
      <c r="BX42" s="59">
        <f t="shared" ref="BX42" si="212">MIN(IF(BX41=0,0,+BX29/$G42)+BW42,BX41)</f>
        <v>0</v>
      </c>
      <c r="BY42" s="59">
        <f t="shared" ref="BY42" si="213">MIN(IF(BY41=0,0,+BY29/$G42)+BX42,BY41)</f>
        <v>0</v>
      </c>
      <c r="BZ42" s="59">
        <f t="shared" ref="BZ42" si="214">MIN(IF(BZ41=0,0,+BZ29/$G42)+BY42,BZ41)</f>
        <v>0</v>
      </c>
      <c r="CA42" s="59">
        <f t="shared" ref="CA42" si="215">MIN(IF(CA41=0,0,+CA29/$G42)+BZ42,CA41)</f>
        <v>0</v>
      </c>
      <c r="CB42" s="59">
        <f t="shared" ref="CB42" si="216">MIN(IF(CB41=0,0,+CB29/$G42)+CA42,CB41)</f>
        <v>0</v>
      </c>
      <c r="CC42" s="59">
        <f t="shared" ref="CC42" si="217">MIN(IF(CC41=0,0,+CC29/$G42)+CB42,CC41)</f>
        <v>0</v>
      </c>
      <c r="CD42" s="59">
        <f t="shared" ref="CD42" si="218">MIN(IF(CD41=0,0,+CD29/$G42)+CC42,CD41)</f>
        <v>0</v>
      </c>
      <c r="CE42" s="59">
        <f t="shared" ref="CE42" si="219">MIN(IF(CE41=0,0,+CE29/$G42)+CD42,CE41)</f>
        <v>0</v>
      </c>
      <c r="CF42" s="59">
        <f t="shared" ref="CF42" si="220">MIN(IF(CF41=0,0,+CF29/$G42)+CE42,CF41)</f>
        <v>0</v>
      </c>
      <c r="CG42" s="59">
        <f t="shared" ref="CG42" si="221">MIN(IF(CG41=0,0,+CG29/$G42)+CF42,CG41)</f>
        <v>0</v>
      </c>
      <c r="CH42" s="59">
        <f t="shared" ref="CH42" si="222">MIN(IF(CH41=0,0,+CH29/$G42)+CG42,CH41)</f>
        <v>0</v>
      </c>
      <c r="CI42" s="59">
        <f t="shared" ref="CI42" si="223">MIN(IF(CI41=0,0,+CI29/$G42)+CH42,CI41)</f>
        <v>0</v>
      </c>
      <c r="CJ42" s="59">
        <f t="shared" ref="CJ42" si="224">MIN(IF(CJ41=0,0,+CJ29/$G42)+CI42,CJ41)</f>
        <v>0</v>
      </c>
      <c r="CK42" s="59">
        <f t="shared" ref="CK42" si="225">MIN(IF(CK41=0,0,+CK29/$G42)+CJ42,CK41)</f>
        <v>0</v>
      </c>
      <c r="CL42" s="59">
        <f t="shared" ref="CL42" si="226">MIN(IF(CL41=0,0,+CL29/$G42)+CK42,CL41)</f>
        <v>0</v>
      </c>
      <c r="CM42" s="59">
        <f t="shared" ref="CM42" si="227">MIN(IF(CM41=0,0,+CM29/$G42)+CL42,CM41)</f>
        <v>0</v>
      </c>
      <c r="CN42" s="59">
        <f t="shared" ref="CN42" si="228">MIN(IF(CN41=0,0,+CN29/$G42)+CM42,CN41)</f>
        <v>0</v>
      </c>
      <c r="CO42" s="59">
        <f t="shared" ref="CO42" si="229">MIN(IF(CO41=0,0,+CO29/$G42)+CN42,CO41)</f>
        <v>0</v>
      </c>
      <c r="CP42" s="59">
        <f t="shared" ref="CP42" si="230">MIN(IF(CP41=0,0,+CP29/$G42)+CO42,CP41)</f>
        <v>0</v>
      </c>
    </row>
    <row r="43" spans="2:94" ht="18" x14ac:dyDescent="0.25">
      <c r="F43" s="55" t="s">
        <v>117</v>
      </c>
      <c r="G43" s="55"/>
      <c r="H43" s="57"/>
      <c r="I43" s="57"/>
      <c r="J43" s="57"/>
      <c r="K43" s="57"/>
      <c r="L43" s="57"/>
      <c r="M43" s="57"/>
      <c r="N43" s="59">
        <f>+N41-N42</f>
        <v>2482.6666666666665</v>
      </c>
      <c r="O43" s="59">
        <f>+O41-O42</f>
        <v>2305.333333333333</v>
      </c>
      <c r="P43" s="59">
        <f t="shared" ref="P43:CA43" si="231">+P41-P42</f>
        <v>2127.9999999999995</v>
      </c>
      <c r="Q43" s="59">
        <f t="shared" si="231"/>
        <v>18629.333333333332</v>
      </c>
      <c r="R43" s="59">
        <f t="shared" si="231"/>
        <v>33939.333333333328</v>
      </c>
      <c r="S43" s="59">
        <f t="shared" si="231"/>
        <v>48057.999999999993</v>
      </c>
      <c r="T43" s="59">
        <f t="shared" si="231"/>
        <v>44306.666666666657</v>
      </c>
      <c r="U43" s="59">
        <f t="shared" si="231"/>
        <v>40555.333333333321</v>
      </c>
      <c r="V43" s="59">
        <f t="shared" si="231"/>
        <v>36803.999999999985</v>
      </c>
      <c r="W43" s="59">
        <f t="shared" si="231"/>
        <v>33052.66666666665</v>
      </c>
      <c r="X43" s="59">
        <f t="shared" si="231"/>
        <v>29301.333333333318</v>
      </c>
      <c r="Y43" s="59">
        <f t="shared" si="231"/>
        <v>25549.999999999985</v>
      </c>
      <c r="Z43" s="59">
        <f t="shared" si="231"/>
        <v>21798.666666666653</v>
      </c>
      <c r="AA43" s="59">
        <f t="shared" si="231"/>
        <v>18047.333333333321</v>
      </c>
      <c r="AB43" s="59">
        <f t="shared" si="231"/>
        <v>14295.999999999989</v>
      </c>
      <c r="AC43" s="59">
        <f t="shared" si="231"/>
        <v>10544.666666666657</v>
      </c>
      <c r="AD43" s="59">
        <f t="shared" si="231"/>
        <v>6793.3333333333239</v>
      </c>
      <c r="AE43" s="59">
        <f t="shared" si="231"/>
        <v>3041.9999999999909</v>
      </c>
      <c r="AF43" s="59">
        <f t="shared" si="231"/>
        <v>0</v>
      </c>
      <c r="AG43" s="59">
        <f t="shared" si="231"/>
        <v>0</v>
      </c>
      <c r="AH43" s="59">
        <f t="shared" si="231"/>
        <v>0</v>
      </c>
      <c r="AI43" s="59">
        <f t="shared" si="231"/>
        <v>0</v>
      </c>
      <c r="AJ43" s="59">
        <f t="shared" si="231"/>
        <v>0</v>
      </c>
      <c r="AK43" s="59">
        <f t="shared" si="231"/>
        <v>0</v>
      </c>
      <c r="AL43" s="59">
        <f t="shared" si="231"/>
        <v>0</v>
      </c>
      <c r="AM43" s="59">
        <f t="shared" si="231"/>
        <v>0</v>
      </c>
      <c r="AN43" s="59">
        <f t="shared" si="231"/>
        <v>0</v>
      </c>
      <c r="AO43" s="59">
        <f t="shared" si="231"/>
        <v>0</v>
      </c>
      <c r="AP43" s="59">
        <f t="shared" si="231"/>
        <v>0</v>
      </c>
      <c r="AQ43" s="59">
        <f t="shared" si="231"/>
        <v>0</v>
      </c>
      <c r="AR43" s="59">
        <f t="shared" si="231"/>
        <v>0</v>
      </c>
      <c r="AS43" s="59">
        <f t="shared" si="231"/>
        <v>0</v>
      </c>
      <c r="AT43" s="59">
        <f t="shared" si="231"/>
        <v>0</v>
      </c>
      <c r="AU43" s="59">
        <f t="shared" si="231"/>
        <v>0</v>
      </c>
      <c r="AV43" s="59">
        <f t="shared" si="231"/>
        <v>0</v>
      </c>
      <c r="AW43" s="59">
        <f t="shared" si="231"/>
        <v>0</v>
      </c>
      <c r="AX43" s="59">
        <f t="shared" si="231"/>
        <v>0</v>
      </c>
      <c r="AY43" s="59">
        <f t="shared" si="231"/>
        <v>0</v>
      </c>
      <c r="AZ43" s="59">
        <f t="shared" si="231"/>
        <v>0</v>
      </c>
      <c r="BA43" s="59">
        <f t="shared" si="231"/>
        <v>0</v>
      </c>
      <c r="BB43" s="59">
        <f t="shared" si="231"/>
        <v>0</v>
      </c>
      <c r="BC43" s="59">
        <f t="shared" si="231"/>
        <v>0</v>
      </c>
      <c r="BD43" s="59">
        <f t="shared" si="231"/>
        <v>0</v>
      </c>
      <c r="BE43" s="59">
        <f t="shared" si="231"/>
        <v>0</v>
      </c>
      <c r="BF43" s="59">
        <f t="shared" si="231"/>
        <v>0</v>
      </c>
      <c r="BG43" s="59">
        <f t="shared" si="231"/>
        <v>0</v>
      </c>
      <c r="BH43" s="59">
        <f t="shared" si="231"/>
        <v>0</v>
      </c>
      <c r="BI43" s="59">
        <f t="shared" si="231"/>
        <v>0</v>
      </c>
      <c r="BJ43" s="59">
        <f t="shared" si="231"/>
        <v>0</v>
      </c>
      <c r="BK43" s="59">
        <f t="shared" si="231"/>
        <v>0</v>
      </c>
      <c r="BL43" s="59">
        <f t="shared" si="231"/>
        <v>0</v>
      </c>
      <c r="BM43" s="59">
        <f t="shared" si="231"/>
        <v>0</v>
      </c>
      <c r="BN43" s="59">
        <f t="shared" si="231"/>
        <v>0</v>
      </c>
      <c r="BO43" s="59">
        <f t="shared" si="231"/>
        <v>0</v>
      </c>
      <c r="BP43" s="59">
        <f t="shared" si="231"/>
        <v>0</v>
      </c>
      <c r="BQ43" s="59">
        <f t="shared" si="231"/>
        <v>0</v>
      </c>
      <c r="BR43" s="59">
        <f t="shared" si="231"/>
        <v>0</v>
      </c>
      <c r="BS43" s="59">
        <f t="shared" si="231"/>
        <v>0</v>
      </c>
      <c r="BT43" s="59">
        <f t="shared" si="231"/>
        <v>0</v>
      </c>
      <c r="BU43" s="59">
        <f t="shared" si="231"/>
        <v>0</v>
      </c>
      <c r="BV43" s="59">
        <f t="shared" si="231"/>
        <v>0</v>
      </c>
      <c r="BW43" s="59">
        <f t="shared" si="231"/>
        <v>0</v>
      </c>
      <c r="BX43" s="59">
        <f t="shared" si="231"/>
        <v>0</v>
      </c>
      <c r="BY43" s="59">
        <f t="shared" si="231"/>
        <v>0</v>
      </c>
      <c r="BZ43" s="59">
        <f t="shared" si="231"/>
        <v>0</v>
      </c>
      <c r="CA43" s="59">
        <f t="shared" si="231"/>
        <v>0</v>
      </c>
      <c r="CB43" s="59">
        <f t="shared" ref="CB43:CP43" si="232">+CB41-CB42</f>
        <v>0</v>
      </c>
      <c r="CC43" s="59">
        <f t="shared" si="232"/>
        <v>0</v>
      </c>
      <c r="CD43" s="59">
        <f t="shared" si="232"/>
        <v>0</v>
      </c>
      <c r="CE43" s="59">
        <f t="shared" si="232"/>
        <v>0</v>
      </c>
      <c r="CF43" s="59">
        <f t="shared" si="232"/>
        <v>0</v>
      </c>
      <c r="CG43" s="59">
        <f t="shared" si="232"/>
        <v>0</v>
      </c>
      <c r="CH43" s="59">
        <f t="shared" si="232"/>
        <v>0</v>
      </c>
      <c r="CI43" s="59">
        <f t="shared" si="232"/>
        <v>0</v>
      </c>
      <c r="CJ43" s="59">
        <f t="shared" si="232"/>
        <v>0</v>
      </c>
      <c r="CK43" s="59">
        <f t="shared" si="232"/>
        <v>0</v>
      </c>
      <c r="CL43" s="59">
        <f t="shared" si="232"/>
        <v>0</v>
      </c>
      <c r="CM43" s="59">
        <f t="shared" si="232"/>
        <v>0</v>
      </c>
      <c r="CN43" s="59">
        <f t="shared" si="232"/>
        <v>0</v>
      </c>
      <c r="CO43" s="59">
        <f t="shared" si="232"/>
        <v>0</v>
      </c>
      <c r="CP43" s="59">
        <f t="shared" si="232"/>
        <v>0</v>
      </c>
    </row>
    <row r="44" spans="2:94" ht="18" x14ac:dyDescent="0.25">
      <c r="F44" s="55" t="s">
        <v>118</v>
      </c>
      <c r="G44" s="60" t="s">
        <v>119</v>
      </c>
      <c r="H44" s="57"/>
      <c r="I44" s="57"/>
      <c r="J44" s="57"/>
      <c r="K44" s="57"/>
      <c r="L44" s="57"/>
      <c r="M44" s="57"/>
      <c r="N44" s="59">
        <f>AVERAGE(N41,N43)</f>
        <v>2571.333333333333</v>
      </c>
      <c r="O44" s="59">
        <f>AVERAGE(O41,O43)</f>
        <v>2394</v>
      </c>
      <c r="P44" s="59">
        <f t="shared" ref="P44:CA44" si="233">AVERAGE(P41,P43)</f>
        <v>2216.6666666666661</v>
      </c>
      <c r="Q44" s="59">
        <f t="shared" si="233"/>
        <v>19313.666666666664</v>
      </c>
      <c r="R44" s="59">
        <f t="shared" si="233"/>
        <v>35219.333333333328</v>
      </c>
      <c r="S44" s="59">
        <f t="shared" si="233"/>
        <v>49933.666666666657</v>
      </c>
      <c r="T44" s="59">
        <f t="shared" si="233"/>
        <v>46182.333333333328</v>
      </c>
      <c r="U44" s="59">
        <f t="shared" si="233"/>
        <v>42430.999999999985</v>
      </c>
      <c r="V44" s="59">
        <f t="shared" si="233"/>
        <v>38679.666666666657</v>
      </c>
      <c r="W44" s="59">
        <f t="shared" si="233"/>
        <v>34928.333333333314</v>
      </c>
      <c r="X44" s="59">
        <f t="shared" si="233"/>
        <v>31176.999999999985</v>
      </c>
      <c r="Y44" s="59">
        <f t="shared" si="233"/>
        <v>27425.66666666665</v>
      </c>
      <c r="Z44" s="59">
        <f t="shared" si="233"/>
        <v>23674.333333333321</v>
      </c>
      <c r="AA44" s="59">
        <f t="shared" si="233"/>
        <v>19922.999999999985</v>
      </c>
      <c r="AB44" s="59">
        <f t="shared" si="233"/>
        <v>16171.666666666655</v>
      </c>
      <c r="AC44" s="59">
        <f t="shared" si="233"/>
        <v>12420.333333333323</v>
      </c>
      <c r="AD44" s="59">
        <f t="shared" si="233"/>
        <v>8668.9999999999909</v>
      </c>
      <c r="AE44" s="59">
        <f t="shared" si="233"/>
        <v>4917.666666666657</v>
      </c>
      <c r="AF44" s="59">
        <f t="shared" si="233"/>
        <v>1520.9999999999955</v>
      </c>
      <c r="AG44" s="59">
        <f t="shared" si="233"/>
        <v>0</v>
      </c>
      <c r="AH44" s="59">
        <f t="shared" si="233"/>
        <v>0</v>
      </c>
      <c r="AI44" s="59">
        <f t="shared" si="233"/>
        <v>0</v>
      </c>
      <c r="AJ44" s="59">
        <f t="shared" si="233"/>
        <v>0</v>
      </c>
      <c r="AK44" s="59">
        <f t="shared" si="233"/>
        <v>0</v>
      </c>
      <c r="AL44" s="59">
        <f t="shared" si="233"/>
        <v>0</v>
      </c>
      <c r="AM44" s="59">
        <f t="shared" si="233"/>
        <v>0</v>
      </c>
      <c r="AN44" s="59">
        <f t="shared" si="233"/>
        <v>0</v>
      </c>
      <c r="AO44" s="59">
        <f t="shared" si="233"/>
        <v>0</v>
      </c>
      <c r="AP44" s="59">
        <f t="shared" si="233"/>
        <v>0</v>
      </c>
      <c r="AQ44" s="59">
        <f t="shared" si="233"/>
        <v>0</v>
      </c>
      <c r="AR44" s="59">
        <f t="shared" si="233"/>
        <v>0</v>
      </c>
      <c r="AS44" s="59">
        <f t="shared" si="233"/>
        <v>0</v>
      </c>
      <c r="AT44" s="59">
        <f t="shared" si="233"/>
        <v>0</v>
      </c>
      <c r="AU44" s="59">
        <f t="shared" si="233"/>
        <v>0</v>
      </c>
      <c r="AV44" s="59">
        <f t="shared" si="233"/>
        <v>0</v>
      </c>
      <c r="AW44" s="59">
        <f t="shared" si="233"/>
        <v>0</v>
      </c>
      <c r="AX44" s="59">
        <f t="shared" si="233"/>
        <v>0</v>
      </c>
      <c r="AY44" s="59">
        <f t="shared" si="233"/>
        <v>0</v>
      </c>
      <c r="AZ44" s="59">
        <f t="shared" si="233"/>
        <v>0</v>
      </c>
      <c r="BA44" s="59">
        <f t="shared" si="233"/>
        <v>0</v>
      </c>
      <c r="BB44" s="59">
        <f t="shared" si="233"/>
        <v>0</v>
      </c>
      <c r="BC44" s="59">
        <f t="shared" si="233"/>
        <v>0</v>
      </c>
      <c r="BD44" s="59">
        <f t="shared" si="233"/>
        <v>0</v>
      </c>
      <c r="BE44" s="59">
        <f t="shared" si="233"/>
        <v>0</v>
      </c>
      <c r="BF44" s="59">
        <f t="shared" si="233"/>
        <v>0</v>
      </c>
      <c r="BG44" s="59">
        <f t="shared" si="233"/>
        <v>0</v>
      </c>
      <c r="BH44" s="59">
        <f t="shared" si="233"/>
        <v>0</v>
      </c>
      <c r="BI44" s="59">
        <f t="shared" si="233"/>
        <v>0</v>
      </c>
      <c r="BJ44" s="59">
        <f t="shared" si="233"/>
        <v>0</v>
      </c>
      <c r="BK44" s="59">
        <f t="shared" si="233"/>
        <v>0</v>
      </c>
      <c r="BL44" s="59">
        <f t="shared" si="233"/>
        <v>0</v>
      </c>
      <c r="BM44" s="59">
        <f t="shared" si="233"/>
        <v>0</v>
      </c>
      <c r="BN44" s="59">
        <f t="shared" si="233"/>
        <v>0</v>
      </c>
      <c r="BO44" s="59">
        <f t="shared" si="233"/>
        <v>0</v>
      </c>
      <c r="BP44" s="59">
        <f t="shared" si="233"/>
        <v>0</v>
      </c>
      <c r="BQ44" s="59">
        <f t="shared" si="233"/>
        <v>0</v>
      </c>
      <c r="BR44" s="59">
        <f t="shared" si="233"/>
        <v>0</v>
      </c>
      <c r="BS44" s="59">
        <f t="shared" si="233"/>
        <v>0</v>
      </c>
      <c r="BT44" s="59">
        <f t="shared" si="233"/>
        <v>0</v>
      </c>
      <c r="BU44" s="59">
        <f t="shared" si="233"/>
        <v>0</v>
      </c>
      <c r="BV44" s="59">
        <f t="shared" si="233"/>
        <v>0</v>
      </c>
      <c r="BW44" s="59">
        <f t="shared" si="233"/>
        <v>0</v>
      </c>
      <c r="BX44" s="59">
        <f t="shared" si="233"/>
        <v>0</v>
      </c>
      <c r="BY44" s="59">
        <f t="shared" si="233"/>
        <v>0</v>
      </c>
      <c r="BZ44" s="59">
        <f t="shared" si="233"/>
        <v>0</v>
      </c>
      <c r="CA44" s="59">
        <f t="shared" si="233"/>
        <v>0</v>
      </c>
      <c r="CB44" s="59">
        <f t="shared" ref="CB44:CP44" si="234">AVERAGE(CB41,CB43)</f>
        <v>0</v>
      </c>
      <c r="CC44" s="59">
        <f t="shared" si="234"/>
        <v>0</v>
      </c>
      <c r="CD44" s="59">
        <f t="shared" si="234"/>
        <v>0</v>
      </c>
      <c r="CE44" s="59">
        <f t="shared" si="234"/>
        <v>0</v>
      </c>
      <c r="CF44" s="59">
        <f t="shared" si="234"/>
        <v>0</v>
      </c>
      <c r="CG44" s="59">
        <f t="shared" si="234"/>
        <v>0</v>
      </c>
      <c r="CH44" s="59">
        <f t="shared" si="234"/>
        <v>0</v>
      </c>
      <c r="CI44" s="59">
        <f t="shared" si="234"/>
        <v>0</v>
      </c>
      <c r="CJ44" s="59">
        <f t="shared" si="234"/>
        <v>0</v>
      </c>
      <c r="CK44" s="59">
        <f t="shared" si="234"/>
        <v>0</v>
      </c>
      <c r="CL44" s="59">
        <f t="shared" si="234"/>
        <v>0</v>
      </c>
      <c r="CM44" s="59">
        <f t="shared" si="234"/>
        <v>0</v>
      </c>
      <c r="CN44" s="59">
        <f t="shared" si="234"/>
        <v>0</v>
      </c>
      <c r="CO44" s="59">
        <f t="shared" si="234"/>
        <v>0</v>
      </c>
      <c r="CP44" s="59">
        <f t="shared" si="234"/>
        <v>0</v>
      </c>
    </row>
    <row r="45" spans="2:94" s="61" customFormat="1" ht="18" x14ac:dyDescent="0.25">
      <c r="F45" s="62" t="s">
        <v>120</v>
      </c>
      <c r="G45" s="63">
        <v>3.1199999999999999E-2</v>
      </c>
      <c r="H45" s="64"/>
      <c r="I45" s="64"/>
      <c r="J45" s="64"/>
      <c r="K45" s="64"/>
      <c r="L45" s="64"/>
      <c r="M45" s="64"/>
      <c r="N45" s="65">
        <f>+N44*$G45+N42</f>
        <v>257.55893333333336</v>
      </c>
      <c r="O45" s="65">
        <f>+O44*$G45+O42</f>
        <v>252.02613333333335</v>
      </c>
      <c r="P45" s="65">
        <f t="shared" ref="P45:CA45" si="235">+P44*$G45+P42</f>
        <v>246.49333333333334</v>
      </c>
      <c r="Q45" s="65">
        <f t="shared" si="235"/>
        <v>1971.2530666666664</v>
      </c>
      <c r="R45" s="65">
        <f t="shared" si="235"/>
        <v>3658.8431999999998</v>
      </c>
      <c r="S45" s="65">
        <f t="shared" si="235"/>
        <v>5309.2637333333332</v>
      </c>
      <c r="T45" s="65">
        <f t="shared" si="235"/>
        <v>5192.2221333333327</v>
      </c>
      <c r="U45" s="65">
        <f t="shared" si="235"/>
        <v>5075.1805333333323</v>
      </c>
      <c r="V45" s="65">
        <f t="shared" si="235"/>
        <v>4958.1389333333327</v>
      </c>
      <c r="W45" s="65">
        <f t="shared" si="235"/>
        <v>4841.0973333333322</v>
      </c>
      <c r="X45" s="65">
        <f t="shared" si="235"/>
        <v>4724.0557333333327</v>
      </c>
      <c r="Y45" s="65">
        <f t="shared" si="235"/>
        <v>4607.0141333333322</v>
      </c>
      <c r="Z45" s="65">
        <f t="shared" si="235"/>
        <v>4489.9725333333326</v>
      </c>
      <c r="AA45" s="65">
        <f t="shared" si="235"/>
        <v>4372.9309333333322</v>
      </c>
      <c r="AB45" s="65">
        <f t="shared" si="235"/>
        <v>4255.8893333333326</v>
      </c>
      <c r="AC45" s="65">
        <f t="shared" si="235"/>
        <v>4138.8477333333331</v>
      </c>
      <c r="AD45" s="65">
        <f t="shared" si="235"/>
        <v>4021.8061333333326</v>
      </c>
      <c r="AE45" s="65">
        <f t="shared" si="235"/>
        <v>3904.7645333333326</v>
      </c>
      <c r="AF45" s="65">
        <f t="shared" si="235"/>
        <v>3089.4551999999908</v>
      </c>
      <c r="AG45" s="65">
        <f t="shared" si="235"/>
        <v>0</v>
      </c>
      <c r="AH45" s="65">
        <f t="shared" si="235"/>
        <v>0</v>
      </c>
      <c r="AI45" s="65">
        <f t="shared" si="235"/>
        <v>0</v>
      </c>
      <c r="AJ45" s="65">
        <f t="shared" si="235"/>
        <v>0</v>
      </c>
      <c r="AK45" s="65">
        <f t="shared" si="235"/>
        <v>0</v>
      </c>
      <c r="AL45" s="65">
        <f t="shared" si="235"/>
        <v>0</v>
      </c>
      <c r="AM45" s="65">
        <f t="shared" si="235"/>
        <v>0</v>
      </c>
      <c r="AN45" s="65">
        <f t="shared" si="235"/>
        <v>0</v>
      </c>
      <c r="AO45" s="65">
        <f t="shared" si="235"/>
        <v>0</v>
      </c>
      <c r="AP45" s="65">
        <f t="shared" si="235"/>
        <v>0</v>
      </c>
      <c r="AQ45" s="65">
        <f t="shared" si="235"/>
        <v>0</v>
      </c>
      <c r="AR45" s="65">
        <f t="shared" si="235"/>
        <v>0</v>
      </c>
      <c r="AS45" s="65">
        <f t="shared" si="235"/>
        <v>0</v>
      </c>
      <c r="AT45" s="65">
        <f t="shared" si="235"/>
        <v>0</v>
      </c>
      <c r="AU45" s="65">
        <f t="shared" si="235"/>
        <v>0</v>
      </c>
      <c r="AV45" s="65">
        <f t="shared" si="235"/>
        <v>0</v>
      </c>
      <c r="AW45" s="65">
        <f t="shared" si="235"/>
        <v>0</v>
      </c>
      <c r="AX45" s="65">
        <f t="shared" si="235"/>
        <v>0</v>
      </c>
      <c r="AY45" s="65">
        <f t="shared" si="235"/>
        <v>0</v>
      </c>
      <c r="AZ45" s="65">
        <f t="shared" si="235"/>
        <v>0</v>
      </c>
      <c r="BA45" s="65">
        <f t="shared" si="235"/>
        <v>0</v>
      </c>
      <c r="BB45" s="65">
        <f t="shared" si="235"/>
        <v>0</v>
      </c>
      <c r="BC45" s="65">
        <f t="shared" si="235"/>
        <v>0</v>
      </c>
      <c r="BD45" s="65">
        <f t="shared" si="235"/>
        <v>0</v>
      </c>
      <c r="BE45" s="65">
        <f t="shared" si="235"/>
        <v>0</v>
      </c>
      <c r="BF45" s="65">
        <f t="shared" si="235"/>
        <v>0</v>
      </c>
      <c r="BG45" s="65">
        <f t="shared" si="235"/>
        <v>0</v>
      </c>
      <c r="BH45" s="65">
        <f t="shared" si="235"/>
        <v>0</v>
      </c>
      <c r="BI45" s="65">
        <f t="shared" si="235"/>
        <v>0</v>
      </c>
      <c r="BJ45" s="65">
        <f t="shared" si="235"/>
        <v>0</v>
      </c>
      <c r="BK45" s="65">
        <f t="shared" si="235"/>
        <v>0</v>
      </c>
      <c r="BL45" s="65">
        <f t="shared" si="235"/>
        <v>0</v>
      </c>
      <c r="BM45" s="65">
        <f t="shared" si="235"/>
        <v>0</v>
      </c>
      <c r="BN45" s="65">
        <f t="shared" si="235"/>
        <v>0</v>
      </c>
      <c r="BO45" s="65">
        <f t="shared" si="235"/>
        <v>0</v>
      </c>
      <c r="BP45" s="65">
        <f t="shared" si="235"/>
        <v>0</v>
      </c>
      <c r="BQ45" s="65">
        <f t="shared" si="235"/>
        <v>0</v>
      </c>
      <c r="BR45" s="65">
        <f t="shared" si="235"/>
        <v>0</v>
      </c>
      <c r="BS45" s="65">
        <f t="shared" si="235"/>
        <v>0</v>
      </c>
      <c r="BT45" s="65">
        <f t="shared" si="235"/>
        <v>0</v>
      </c>
      <c r="BU45" s="65">
        <f t="shared" si="235"/>
        <v>0</v>
      </c>
      <c r="BV45" s="65">
        <f t="shared" si="235"/>
        <v>0</v>
      </c>
      <c r="BW45" s="65">
        <f t="shared" si="235"/>
        <v>0</v>
      </c>
      <c r="BX45" s="65">
        <f t="shared" si="235"/>
        <v>0</v>
      </c>
      <c r="BY45" s="65">
        <f t="shared" si="235"/>
        <v>0</v>
      </c>
      <c r="BZ45" s="65">
        <f t="shared" si="235"/>
        <v>0</v>
      </c>
      <c r="CA45" s="65">
        <f t="shared" si="235"/>
        <v>0</v>
      </c>
      <c r="CB45" s="65">
        <f t="shared" ref="CB45:CP45" si="236">+CB44*$G45+CB42</f>
        <v>0</v>
      </c>
      <c r="CC45" s="65">
        <f t="shared" si="236"/>
        <v>0</v>
      </c>
      <c r="CD45" s="65">
        <f t="shared" si="236"/>
        <v>0</v>
      </c>
      <c r="CE45" s="65">
        <f t="shared" si="236"/>
        <v>0</v>
      </c>
      <c r="CF45" s="65">
        <f t="shared" si="236"/>
        <v>0</v>
      </c>
      <c r="CG45" s="65">
        <f t="shared" si="236"/>
        <v>0</v>
      </c>
      <c r="CH45" s="65">
        <f t="shared" si="236"/>
        <v>0</v>
      </c>
      <c r="CI45" s="65">
        <f t="shared" si="236"/>
        <v>0</v>
      </c>
      <c r="CJ45" s="65">
        <f t="shared" si="236"/>
        <v>0</v>
      </c>
      <c r="CK45" s="65">
        <f t="shared" si="236"/>
        <v>0</v>
      </c>
      <c r="CL45" s="65">
        <f t="shared" si="236"/>
        <v>0</v>
      </c>
      <c r="CM45" s="65">
        <f t="shared" si="236"/>
        <v>0</v>
      </c>
      <c r="CN45" s="65">
        <f t="shared" si="236"/>
        <v>0</v>
      </c>
      <c r="CO45" s="65">
        <f t="shared" si="236"/>
        <v>0</v>
      </c>
      <c r="CP45" s="65">
        <f t="shared" si="236"/>
        <v>0</v>
      </c>
    </row>
    <row r="48" spans="2:94" ht="15" thickBot="1" x14ac:dyDescent="0.25"/>
    <row r="49" spans="1:94" ht="15.75" thickBot="1" x14ac:dyDescent="0.25">
      <c r="A49" s="84"/>
      <c r="B49" s="161" t="s">
        <v>5</v>
      </c>
      <c r="C49" s="162"/>
      <c r="D49" s="85"/>
      <c r="E49" s="85"/>
      <c r="F49" s="85"/>
      <c r="G49" s="85"/>
      <c r="H49" s="85"/>
      <c r="I49" s="85"/>
      <c r="J49" s="85"/>
      <c r="K49" s="85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</row>
    <row r="50" spans="1:94" ht="129.75" thickBot="1" x14ac:dyDescent="0.25">
      <c r="A50" s="84"/>
      <c r="B50" s="86" t="s">
        <v>6</v>
      </c>
      <c r="C50" s="87" t="s">
        <v>7</v>
      </c>
      <c r="D50" s="88" t="s">
        <v>8</v>
      </c>
      <c r="E50" s="88" t="s">
        <v>9</v>
      </c>
      <c r="F50" s="88" t="s">
        <v>10</v>
      </c>
      <c r="G50" s="88" t="s">
        <v>11</v>
      </c>
      <c r="H50" s="89" t="s">
        <v>12</v>
      </c>
      <c r="I50" s="90" t="s">
        <v>13</v>
      </c>
      <c r="J50" s="91" t="s">
        <v>14</v>
      </c>
      <c r="K50" s="91" t="s">
        <v>15</v>
      </c>
      <c r="L50" s="91" t="s">
        <v>16</v>
      </c>
      <c r="M50" s="91" t="s">
        <v>17</v>
      </c>
      <c r="N50" s="91" t="s">
        <v>18</v>
      </c>
      <c r="O50" s="91" t="s">
        <v>19</v>
      </c>
      <c r="P50" s="91" t="s">
        <v>20</v>
      </c>
      <c r="Q50" s="91" t="s">
        <v>21</v>
      </c>
      <c r="R50" s="91" t="s">
        <v>22</v>
      </c>
      <c r="S50" s="91" t="s">
        <v>23</v>
      </c>
      <c r="T50" s="91" t="s">
        <v>24</v>
      </c>
      <c r="U50" s="91" t="s">
        <v>25</v>
      </c>
      <c r="V50" s="91" t="s">
        <v>26</v>
      </c>
      <c r="W50" s="91" t="s">
        <v>27</v>
      </c>
      <c r="X50" s="91" t="s">
        <v>28</v>
      </c>
      <c r="Y50" s="91" t="s">
        <v>29</v>
      </c>
      <c r="Z50" s="91" t="s">
        <v>30</v>
      </c>
      <c r="AA50" s="91" t="s">
        <v>31</v>
      </c>
      <c r="AB50" s="91" t="s">
        <v>32</v>
      </c>
      <c r="AC50" s="91" t="s">
        <v>33</v>
      </c>
      <c r="AD50" s="91" t="s">
        <v>34</v>
      </c>
      <c r="AE50" s="91" t="s">
        <v>35</v>
      </c>
      <c r="AF50" s="91" t="s">
        <v>36</v>
      </c>
      <c r="AG50" s="91" t="s">
        <v>37</v>
      </c>
      <c r="AH50" s="91" t="s">
        <v>38</v>
      </c>
      <c r="AI50" s="91" t="s">
        <v>39</v>
      </c>
      <c r="AJ50" s="91" t="s">
        <v>40</v>
      </c>
      <c r="AK50" s="91" t="s">
        <v>41</v>
      </c>
      <c r="AL50" s="91" t="s">
        <v>42</v>
      </c>
      <c r="AM50" s="91" t="s">
        <v>43</v>
      </c>
      <c r="AN50" s="91" t="s">
        <v>44</v>
      </c>
      <c r="AO50" s="91" t="s">
        <v>45</v>
      </c>
      <c r="AP50" s="91" t="s">
        <v>46</v>
      </c>
      <c r="AQ50" s="91" t="s">
        <v>47</v>
      </c>
      <c r="AR50" s="91" t="s">
        <v>48</v>
      </c>
      <c r="AS50" s="91" t="s">
        <v>49</v>
      </c>
      <c r="AT50" s="91" t="s">
        <v>50</v>
      </c>
      <c r="AU50" s="91" t="s">
        <v>51</v>
      </c>
      <c r="AV50" s="91" t="s">
        <v>52</v>
      </c>
      <c r="AW50" s="91" t="s">
        <v>53</v>
      </c>
      <c r="AX50" s="91" t="s">
        <v>54</v>
      </c>
      <c r="AY50" s="91" t="s">
        <v>55</v>
      </c>
      <c r="AZ50" s="91" t="s">
        <v>56</v>
      </c>
      <c r="BA50" s="91" t="s">
        <v>57</v>
      </c>
      <c r="BB50" s="91" t="s">
        <v>58</v>
      </c>
      <c r="BC50" s="91" t="s">
        <v>59</v>
      </c>
      <c r="BD50" s="91" t="s">
        <v>60</v>
      </c>
      <c r="BE50" s="91" t="s">
        <v>61</v>
      </c>
      <c r="BF50" s="91" t="s">
        <v>62</v>
      </c>
      <c r="BG50" s="91" t="s">
        <v>63</v>
      </c>
      <c r="BH50" s="91" t="s">
        <v>64</v>
      </c>
      <c r="BI50" s="91" t="s">
        <v>65</v>
      </c>
      <c r="BJ50" s="91" t="s">
        <v>66</v>
      </c>
      <c r="BK50" s="91" t="s">
        <v>67</v>
      </c>
      <c r="BL50" s="91" t="s">
        <v>68</v>
      </c>
      <c r="BM50" s="91" t="s">
        <v>69</v>
      </c>
      <c r="BN50" s="91" t="s">
        <v>70</v>
      </c>
      <c r="BO50" s="91" t="s">
        <v>71</v>
      </c>
      <c r="BP50" s="91" t="s">
        <v>72</v>
      </c>
      <c r="BQ50" s="91" t="s">
        <v>73</v>
      </c>
      <c r="BR50" s="91" t="s">
        <v>74</v>
      </c>
      <c r="BS50" s="91" t="s">
        <v>75</v>
      </c>
      <c r="BT50" s="91" t="s">
        <v>76</v>
      </c>
      <c r="BU50" s="91" t="s">
        <v>77</v>
      </c>
      <c r="BV50" s="91" t="s">
        <v>78</v>
      </c>
      <c r="BW50" s="91" t="s">
        <v>79</v>
      </c>
      <c r="BX50" s="91" t="s">
        <v>80</v>
      </c>
      <c r="BY50" s="91" t="s">
        <v>81</v>
      </c>
      <c r="BZ50" s="91" t="s">
        <v>82</v>
      </c>
      <c r="CA50" s="91" t="s">
        <v>83</v>
      </c>
      <c r="CB50" s="91" t="s">
        <v>84</v>
      </c>
      <c r="CC50" s="91" t="s">
        <v>85</v>
      </c>
      <c r="CD50" s="91" t="s">
        <v>86</v>
      </c>
      <c r="CE50" s="91" t="s">
        <v>87</v>
      </c>
      <c r="CF50" s="91" t="s">
        <v>88</v>
      </c>
      <c r="CG50" s="91" t="s">
        <v>89</v>
      </c>
      <c r="CH50" s="91" t="s">
        <v>90</v>
      </c>
      <c r="CI50" s="91" t="s">
        <v>91</v>
      </c>
      <c r="CJ50" s="91" t="s">
        <v>92</v>
      </c>
      <c r="CK50" s="91" t="s">
        <v>93</v>
      </c>
      <c r="CL50" s="91" t="s">
        <v>94</v>
      </c>
      <c r="CM50" s="91" t="s">
        <v>95</v>
      </c>
      <c r="CN50" s="91" t="s">
        <v>96</v>
      </c>
      <c r="CO50" s="91" t="s">
        <v>97</v>
      </c>
      <c r="CP50" s="92" t="s">
        <v>98</v>
      </c>
    </row>
    <row r="51" spans="1:94" ht="28.5" x14ac:dyDescent="0.2">
      <c r="A51" s="84"/>
      <c r="B51" s="163" t="s">
        <v>99</v>
      </c>
      <c r="C51" s="93" t="s">
        <v>135</v>
      </c>
      <c r="D51" s="94" t="s">
        <v>136</v>
      </c>
      <c r="E51" s="93" t="s">
        <v>100</v>
      </c>
      <c r="F51" s="95"/>
      <c r="G51" s="96">
        <v>15</v>
      </c>
      <c r="H51" s="97" t="s">
        <v>101</v>
      </c>
      <c r="I51" s="98"/>
      <c r="J51" s="99"/>
      <c r="K51" s="99"/>
      <c r="L51" s="99"/>
      <c r="M51" s="99"/>
      <c r="N51" s="100">
        <v>2660</v>
      </c>
      <c r="O51" s="100">
        <v>20620</v>
      </c>
      <c r="P51" s="100">
        <v>20620</v>
      </c>
      <c r="Q51" s="100">
        <v>20620</v>
      </c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2"/>
      <c r="CO51" s="102"/>
      <c r="CP51" s="103"/>
    </row>
    <row r="52" spans="1:94" ht="28.5" x14ac:dyDescent="0.2">
      <c r="A52" s="84"/>
      <c r="B52" s="164"/>
      <c r="C52" s="104" t="s">
        <v>135</v>
      </c>
      <c r="D52" s="94" t="s">
        <v>136</v>
      </c>
      <c r="E52" s="104" t="s">
        <v>102</v>
      </c>
      <c r="F52" s="105"/>
      <c r="G52" s="105"/>
      <c r="H52" s="106" t="s">
        <v>103</v>
      </c>
      <c r="I52" s="107"/>
      <c r="J52" s="108"/>
      <c r="K52" s="108"/>
      <c r="L52" s="108"/>
      <c r="M52" s="108"/>
      <c r="N52" s="101"/>
      <c r="O52" s="101"/>
      <c r="P52" s="101"/>
      <c r="Q52" s="101"/>
      <c r="R52" s="109">
        <v>460</v>
      </c>
      <c r="S52" s="109">
        <v>460</v>
      </c>
      <c r="T52" s="109">
        <v>460</v>
      </c>
      <c r="U52" s="109">
        <v>460</v>
      </c>
      <c r="V52" s="109">
        <v>460</v>
      </c>
      <c r="W52" s="109">
        <v>460</v>
      </c>
      <c r="X52" s="109">
        <v>460</v>
      </c>
      <c r="Y52" s="109">
        <v>460</v>
      </c>
      <c r="Z52" s="109">
        <v>460</v>
      </c>
      <c r="AA52" s="109">
        <v>460</v>
      </c>
      <c r="AB52" s="109">
        <v>460</v>
      </c>
      <c r="AC52" s="109">
        <v>460</v>
      </c>
      <c r="AD52" s="109">
        <v>460</v>
      </c>
      <c r="AE52" s="109">
        <v>460</v>
      </c>
      <c r="AF52" s="109">
        <v>460</v>
      </c>
      <c r="AG52" s="109">
        <v>460</v>
      </c>
      <c r="AH52" s="109">
        <v>460</v>
      </c>
      <c r="AI52" s="109">
        <v>460</v>
      </c>
      <c r="AJ52" s="109">
        <v>460</v>
      </c>
      <c r="AK52" s="109">
        <v>460</v>
      </c>
      <c r="AL52" s="109">
        <v>460</v>
      </c>
      <c r="AM52" s="109">
        <v>460</v>
      </c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10"/>
    </row>
    <row r="53" spans="1:94" ht="28.5" x14ac:dyDescent="0.2">
      <c r="A53" s="84"/>
      <c r="B53" s="164"/>
      <c r="C53" s="104" t="s">
        <v>135</v>
      </c>
      <c r="D53" s="94" t="s">
        <v>136</v>
      </c>
      <c r="E53" s="104" t="s">
        <v>104</v>
      </c>
      <c r="F53" s="111"/>
      <c r="G53" s="105"/>
      <c r="H53" s="106" t="s">
        <v>103</v>
      </c>
      <c r="I53" s="107"/>
      <c r="J53" s="108"/>
      <c r="K53" s="108"/>
      <c r="L53" s="108"/>
      <c r="M53" s="108"/>
      <c r="N53" s="112">
        <f t="shared" ref="N53:AS53" si="237">+N67</f>
        <v>257.55893333333336</v>
      </c>
      <c r="O53" s="112">
        <f t="shared" si="237"/>
        <v>2248.5920000000001</v>
      </c>
      <c r="P53" s="112">
        <f t="shared" si="237"/>
        <v>4196.735466666667</v>
      </c>
      <c r="Q53" s="112">
        <f t="shared" si="237"/>
        <v>6101.9893333333339</v>
      </c>
      <c r="R53" s="112">
        <f t="shared" si="237"/>
        <v>5967.7877333333336</v>
      </c>
      <c r="S53" s="112">
        <f t="shared" si="237"/>
        <v>5833.5861333333341</v>
      </c>
      <c r="T53" s="112">
        <f t="shared" si="237"/>
        <v>5699.3845333333338</v>
      </c>
      <c r="U53" s="112">
        <f t="shared" si="237"/>
        <v>5565.1829333333335</v>
      </c>
      <c r="V53" s="112">
        <f t="shared" si="237"/>
        <v>5430.9813333333332</v>
      </c>
      <c r="W53" s="112">
        <f t="shared" si="237"/>
        <v>5296.7797333333338</v>
      </c>
      <c r="X53" s="112">
        <f t="shared" si="237"/>
        <v>5162.5781333333334</v>
      </c>
      <c r="Y53" s="112">
        <f t="shared" si="237"/>
        <v>5028.3765333333331</v>
      </c>
      <c r="Z53" s="112">
        <f t="shared" si="237"/>
        <v>4894.1749333333337</v>
      </c>
      <c r="AA53" s="112">
        <f t="shared" si="237"/>
        <v>4759.9733333333334</v>
      </c>
      <c r="AB53" s="112">
        <f t="shared" si="237"/>
        <v>4625.771733333333</v>
      </c>
      <c r="AC53" s="112">
        <f t="shared" si="237"/>
        <v>4491.5701333333336</v>
      </c>
      <c r="AD53" s="112">
        <f t="shared" si="237"/>
        <v>4008.2346666666476</v>
      </c>
      <c r="AE53" s="112">
        <f t="shared" si="237"/>
        <v>0</v>
      </c>
      <c r="AF53" s="112">
        <f t="shared" si="237"/>
        <v>0</v>
      </c>
      <c r="AG53" s="112">
        <f t="shared" si="237"/>
        <v>0</v>
      </c>
      <c r="AH53" s="112">
        <f t="shared" si="237"/>
        <v>0</v>
      </c>
      <c r="AI53" s="112">
        <f t="shared" si="237"/>
        <v>0</v>
      </c>
      <c r="AJ53" s="112">
        <f t="shared" si="237"/>
        <v>0</v>
      </c>
      <c r="AK53" s="112">
        <f t="shared" si="237"/>
        <v>0</v>
      </c>
      <c r="AL53" s="112">
        <f t="shared" si="237"/>
        <v>0</v>
      </c>
      <c r="AM53" s="112">
        <f t="shared" si="237"/>
        <v>0</v>
      </c>
      <c r="AN53" s="112">
        <f t="shared" si="237"/>
        <v>0</v>
      </c>
      <c r="AO53" s="112">
        <f t="shared" si="237"/>
        <v>0</v>
      </c>
      <c r="AP53" s="112">
        <f t="shared" si="237"/>
        <v>0</v>
      </c>
      <c r="AQ53" s="112">
        <f t="shared" si="237"/>
        <v>0</v>
      </c>
      <c r="AR53" s="112">
        <f t="shared" si="237"/>
        <v>0</v>
      </c>
      <c r="AS53" s="112">
        <f t="shared" si="237"/>
        <v>0</v>
      </c>
      <c r="AT53" s="112">
        <f t="shared" ref="AT53:BY53" si="238">+AT67</f>
        <v>0</v>
      </c>
      <c r="AU53" s="112">
        <f t="shared" si="238"/>
        <v>0</v>
      </c>
      <c r="AV53" s="112">
        <f t="shared" si="238"/>
        <v>0</v>
      </c>
      <c r="AW53" s="112">
        <f t="shared" si="238"/>
        <v>0</v>
      </c>
      <c r="AX53" s="112">
        <f t="shared" si="238"/>
        <v>0</v>
      </c>
      <c r="AY53" s="112">
        <f t="shared" si="238"/>
        <v>0</v>
      </c>
      <c r="AZ53" s="112">
        <f t="shared" si="238"/>
        <v>0</v>
      </c>
      <c r="BA53" s="112">
        <f t="shared" si="238"/>
        <v>0</v>
      </c>
      <c r="BB53" s="112">
        <f t="shared" si="238"/>
        <v>0</v>
      </c>
      <c r="BC53" s="112">
        <f t="shared" si="238"/>
        <v>0</v>
      </c>
      <c r="BD53" s="112">
        <f t="shared" si="238"/>
        <v>0</v>
      </c>
      <c r="BE53" s="112">
        <f t="shared" si="238"/>
        <v>0</v>
      </c>
      <c r="BF53" s="112">
        <f t="shared" si="238"/>
        <v>0</v>
      </c>
      <c r="BG53" s="112">
        <f t="shared" si="238"/>
        <v>0</v>
      </c>
      <c r="BH53" s="112">
        <f t="shared" si="238"/>
        <v>0</v>
      </c>
      <c r="BI53" s="112">
        <f t="shared" si="238"/>
        <v>0</v>
      </c>
      <c r="BJ53" s="112">
        <f t="shared" si="238"/>
        <v>0</v>
      </c>
      <c r="BK53" s="112">
        <f t="shared" si="238"/>
        <v>0</v>
      </c>
      <c r="BL53" s="112">
        <f t="shared" si="238"/>
        <v>0</v>
      </c>
      <c r="BM53" s="112">
        <f t="shared" si="238"/>
        <v>0</v>
      </c>
      <c r="BN53" s="112">
        <f t="shared" si="238"/>
        <v>0</v>
      </c>
      <c r="BO53" s="112">
        <f t="shared" si="238"/>
        <v>0</v>
      </c>
      <c r="BP53" s="112">
        <f t="shared" si="238"/>
        <v>0</v>
      </c>
      <c r="BQ53" s="112">
        <f t="shared" si="238"/>
        <v>0</v>
      </c>
      <c r="BR53" s="112">
        <f t="shared" si="238"/>
        <v>0</v>
      </c>
      <c r="BS53" s="112">
        <f t="shared" si="238"/>
        <v>0</v>
      </c>
      <c r="BT53" s="112">
        <f t="shared" si="238"/>
        <v>0</v>
      </c>
      <c r="BU53" s="112">
        <f t="shared" si="238"/>
        <v>0</v>
      </c>
      <c r="BV53" s="112">
        <f t="shared" si="238"/>
        <v>0</v>
      </c>
      <c r="BW53" s="112">
        <f t="shared" si="238"/>
        <v>0</v>
      </c>
      <c r="BX53" s="112">
        <f t="shared" si="238"/>
        <v>0</v>
      </c>
      <c r="BY53" s="112">
        <f t="shared" si="238"/>
        <v>0</v>
      </c>
      <c r="BZ53" s="112">
        <f t="shared" ref="BZ53:CP53" si="239">+BZ67</f>
        <v>0</v>
      </c>
      <c r="CA53" s="112">
        <f t="shared" si="239"/>
        <v>0</v>
      </c>
      <c r="CB53" s="112">
        <f t="shared" si="239"/>
        <v>0</v>
      </c>
      <c r="CC53" s="112">
        <f t="shared" si="239"/>
        <v>0</v>
      </c>
      <c r="CD53" s="112">
        <f t="shared" si="239"/>
        <v>0</v>
      </c>
      <c r="CE53" s="112">
        <f t="shared" si="239"/>
        <v>0</v>
      </c>
      <c r="CF53" s="112">
        <f t="shared" si="239"/>
        <v>0</v>
      </c>
      <c r="CG53" s="112">
        <f t="shared" si="239"/>
        <v>0</v>
      </c>
      <c r="CH53" s="112">
        <f t="shared" si="239"/>
        <v>0</v>
      </c>
      <c r="CI53" s="112">
        <f t="shared" si="239"/>
        <v>0</v>
      </c>
      <c r="CJ53" s="112">
        <f t="shared" si="239"/>
        <v>0</v>
      </c>
      <c r="CK53" s="112">
        <f t="shared" si="239"/>
        <v>0</v>
      </c>
      <c r="CL53" s="112">
        <f t="shared" si="239"/>
        <v>0</v>
      </c>
      <c r="CM53" s="112">
        <f t="shared" si="239"/>
        <v>0</v>
      </c>
      <c r="CN53" s="112">
        <f t="shared" si="239"/>
        <v>0</v>
      </c>
      <c r="CO53" s="112">
        <f t="shared" si="239"/>
        <v>0</v>
      </c>
      <c r="CP53" s="112">
        <f t="shared" si="239"/>
        <v>0</v>
      </c>
    </row>
    <row r="54" spans="1:94" ht="28.5" x14ac:dyDescent="0.25">
      <c r="A54" s="84"/>
      <c r="B54" s="164"/>
      <c r="C54" s="104" t="s">
        <v>135</v>
      </c>
      <c r="D54" s="94" t="s">
        <v>136</v>
      </c>
      <c r="E54" s="104" t="s">
        <v>105</v>
      </c>
      <c r="F54" s="113">
        <v>3.5000000000000003E-2</v>
      </c>
      <c r="G54" s="105"/>
      <c r="H54" s="106" t="s">
        <v>103</v>
      </c>
      <c r="I54" s="107"/>
      <c r="J54" s="108"/>
      <c r="K54" s="108"/>
      <c r="L54" s="108"/>
      <c r="M54" s="108"/>
      <c r="N54" s="114">
        <f>+$F54</f>
        <v>3.5000000000000003E-2</v>
      </c>
      <c r="O54" s="115">
        <f t="shared" ref="O54:AM54" si="240">N54</f>
        <v>3.5000000000000003E-2</v>
      </c>
      <c r="P54" s="115">
        <f t="shared" si="240"/>
        <v>3.5000000000000003E-2</v>
      </c>
      <c r="Q54" s="115">
        <f t="shared" si="240"/>
        <v>3.5000000000000003E-2</v>
      </c>
      <c r="R54" s="115">
        <f t="shared" si="240"/>
        <v>3.5000000000000003E-2</v>
      </c>
      <c r="S54" s="115">
        <f t="shared" si="240"/>
        <v>3.5000000000000003E-2</v>
      </c>
      <c r="T54" s="115">
        <f t="shared" si="240"/>
        <v>3.5000000000000003E-2</v>
      </c>
      <c r="U54" s="115">
        <f t="shared" si="240"/>
        <v>3.5000000000000003E-2</v>
      </c>
      <c r="V54" s="115">
        <f t="shared" si="240"/>
        <v>3.5000000000000003E-2</v>
      </c>
      <c r="W54" s="115">
        <f t="shared" si="240"/>
        <v>3.5000000000000003E-2</v>
      </c>
      <c r="X54" s="115">
        <f t="shared" si="240"/>
        <v>3.5000000000000003E-2</v>
      </c>
      <c r="Y54" s="115">
        <f t="shared" si="240"/>
        <v>3.5000000000000003E-2</v>
      </c>
      <c r="Z54" s="115">
        <f t="shared" si="240"/>
        <v>3.5000000000000003E-2</v>
      </c>
      <c r="AA54" s="115">
        <f t="shared" si="240"/>
        <v>3.5000000000000003E-2</v>
      </c>
      <c r="AB54" s="115">
        <f t="shared" si="240"/>
        <v>3.5000000000000003E-2</v>
      </c>
      <c r="AC54" s="115">
        <f t="shared" si="240"/>
        <v>3.5000000000000003E-2</v>
      </c>
      <c r="AD54" s="115">
        <f t="shared" si="240"/>
        <v>3.5000000000000003E-2</v>
      </c>
      <c r="AE54" s="115">
        <f t="shared" si="240"/>
        <v>3.5000000000000003E-2</v>
      </c>
      <c r="AF54" s="115">
        <f t="shared" si="240"/>
        <v>3.5000000000000003E-2</v>
      </c>
      <c r="AG54" s="115">
        <f t="shared" si="240"/>
        <v>3.5000000000000003E-2</v>
      </c>
      <c r="AH54" s="115">
        <f t="shared" si="240"/>
        <v>3.5000000000000003E-2</v>
      </c>
      <c r="AI54" s="115">
        <f t="shared" si="240"/>
        <v>3.5000000000000003E-2</v>
      </c>
      <c r="AJ54" s="115">
        <f t="shared" si="240"/>
        <v>3.5000000000000003E-2</v>
      </c>
      <c r="AK54" s="115">
        <f t="shared" si="240"/>
        <v>3.5000000000000003E-2</v>
      </c>
      <c r="AL54" s="115">
        <f t="shared" si="240"/>
        <v>3.5000000000000003E-2</v>
      </c>
      <c r="AM54" s="115">
        <f t="shared" si="240"/>
        <v>3.5000000000000003E-2</v>
      </c>
      <c r="AN54" s="115"/>
      <c r="AO54" s="115"/>
      <c r="AP54" s="115"/>
      <c r="AQ54" s="115"/>
      <c r="AR54" s="115"/>
      <c r="AS54" s="114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4"/>
      <c r="CM54" s="115"/>
      <c r="CN54" s="115"/>
      <c r="CO54" s="115"/>
      <c r="CP54" s="115"/>
    </row>
    <row r="55" spans="1:94" ht="28.5" x14ac:dyDescent="0.2">
      <c r="A55" s="84"/>
      <c r="B55" s="164"/>
      <c r="C55" s="104" t="s">
        <v>135</v>
      </c>
      <c r="D55" s="94" t="s">
        <v>136</v>
      </c>
      <c r="E55" s="104" t="s">
        <v>106</v>
      </c>
      <c r="F55" s="105"/>
      <c r="G55" s="105"/>
      <c r="H55" s="106" t="s">
        <v>103</v>
      </c>
      <c r="I55" s="107"/>
      <c r="J55" s="108"/>
      <c r="K55" s="108"/>
      <c r="L55" s="108"/>
      <c r="M55" s="108"/>
      <c r="N55" s="116">
        <f>1/(1+N54)</f>
        <v>0.96618357487922713</v>
      </c>
      <c r="O55" s="116">
        <f t="shared" ref="O55:AM55" si="241">1/(1+O54)*N55</f>
        <v>0.93351070036640305</v>
      </c>
      <c r="P55" s="116">
        <f t="shared" si="241"/>
        <v>0.90194270566802237</v>
      </c>
      <c r="Q55" s="116">
        <f t="shared" si="241"/>
        <v>0.87144222769857238</v>
      </c>
      <c r="R55" s="116">
        <f t="shared" si="241"/>
        <v>0.84197316685852408</v>
      </c>
      <c r="S55" s="116">
        <f t="shared" si="241"/>
        <v>0.81350064430775282</v>
      </c>
      <c r="T55" s="116">
        <f t="shared" si="241"/>
        <v>0.78599096068381924</v>
      </c>
      <c r="U55" s="116">
        <f t="shared" si="241"/>
        <v>0.75941155621625056</v>
      </c>
      <c r="V55" s="116">
        <f t="shared" si="241"/>
        <v>0.73373097218961414</v>
      </c>
      <c r="W55" s="116">
        <f t="shared" si="241"/>
        <v>0.70891881370977217</v>
      </c>
      <c r="X55" s="116">
        <f t="shared" si="241"/>
        <v>0.68494571372924851</v>
      </c>
      <c r="Y55" s="116">
        <f t="shared" si="241"/>
        <v>0.66178329828912907</v>
      </c>
      <c r="Z55" s="116">
        <f t="shared" si="241"/>
        <v>0.63940415293635666</v>
      </c>
      <c r="AA55" s="116">
        <f t="shared" si="241"/>
        <v>0.61778179027667313</v>
      </c>
      <c r="AB55" s="116">
        <f t="shared" si="241"/>
        <v>0.59689061862480497</v>
      </c>
      <c r="AC55" s="116">
        <f t="shared" si="241"/>
        <v>0.57670591171478747</v>
      </c>
      <c r="AD55" s="116">
        <f t="shared" si="241"/>
        <v>0.55720377943457733</v>
      </c>
      <c r="AE55" s="116">
        <f t="shared" si="241"/>
        <v>0.53836113955031628</v>
      </c>
      <c r="AF55" s="116">
        <f t="shared" si="241"/>
        <v>0.520155690386779</v>
      </c>
      <c r="AG55" s="116">
        <f t="shared" si="241"/>
        <v>0.50256588443167061</v>
      </c>
      <c r="AH55" s="116">
        <f t="shared" si="241"/>
        <v>0.48557090283253201</v>
      </c>
      <c r="AI55" s="116">
        <f t="shared" si="241"/>
        <v>0.46915063075606961</v>
      </c>
      <c r="AJ55" s="116">
        <f t="shared" si="241"/>
        <v>0.45328563358074364</v>
      </c>
      <c r="AK55" s="116">
        <f t="shared" si="241"/>
        <v>0.43795713389443836</v>
      </c>
      <c r="AL55" s="116">
        <f t="shared" si="241"/>
        <v>0.42314698926998878</v>
      </c>
      <c r="AM55" s="116">
        <f t="shared" si="241"/>
        <v>0.40883767079225974</v>
      </c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</row>
    <row r="56" spans="1:94" ht="28.5" x14ac:dyDescent="0.2">
      <c r="A56" s="84"/>
      <c r="B56" s="164"/>
      <c r="C56" s="104" t="s">
        <v>135</v>
      </c>
      <c r="D56" s="94" t="s">
        <v>136</v>
      </c>
      <c r="E56" s="104" t="s">
        <v>107</v>
      </c>
      <c r="F56" s="104" t="s">
        <v>108</v>
      </c>
      <c r="G56" s="104"/>
      <c r="H56" s="104" t="s">
        <v>109</v>
      </c>
      <c r="I56" s="107"/>
      <c r="J56" s="108"/>
      <c r="K56" s="108"/>
      <c r="L56" s="108"/>
      <c r="M56" s="108"/>
      <c r="N56" s="101"/>
      <c r="O56" s="101"/>
      <c r="P56" s="101"/>
      <c r="Q56" s="109">
        <f>2514/3</f>
        <v>838</v>
      </c>
      <c r="R56" s="109">
        <f>2514/3</f>
        <v>838</v>
      </c>
      <c r="S56" s="109">
        <f>2514/3</f>
        <v>838</v>
      </c>
      <c r="T56" s="117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10"/>
    </row>
    <row r="57" spans="1:94" ht="28.5" x14ac:dyDescent="0.2">
      <c r="A57" s="84"/>
      <c r="B57" s="164"/>
      <c r="C57" s="106" t="s">
        <v>135</v>
      </c>
      <c r="D57" s="94" t="s">
        <v>136</v>
      </c>
      <c r="E57" s="106" t="s">
        <v>107</v>
      </c>
      <c r="F57" s="104" t="s">
        <v>110</v>
      </c>
      <c r="G57" s="104"/>
      <c r="H57" s="118" t="s">
        <v>109</v>
      </c>
      <c r="I57" s="119"/>
      <c r="J57" s="108"/>
      <c r="K57" s="108"/>
      <c r="L57" s="108"/>
      <c r="M57" s="108"/>
      <c r="N57" s="101"/>
      <c r="O57" s="101"/>
      <c r="P57" s="101"/>
      <c r="Q57" s="117"/>
      <c r="R57" s="117"/>
      <c r="S57" s="117"/>
      <c r="T57" s="117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10"/>
    </row>
    <row r="58" spans="1:94" s="82" customFormat="1" ht="29.25" thickBot="1" x14ac:dyDescent="0.25">
      <c r="B58" s="164"/>
      <c r="C58" s="120" t="s">
        <v>135</v>
      </c>
      <c r="D58" s="94" t="s">
        <v>136</v>
      </c>
      <c r="E58" s="120" t="s">
        <v>111</v>
      </c>
      <c r="F58" s="121"/>
      <c r="G58" s="121"/>
      <c r="H58" s="121" t="s">
        <v>101</v>
      </c>
      <c r="I58" s="122"/>
      <c r="J58" s="123"/>
      <c r="K58" s="123"/>
      <c r="L58" s="123"/>
      <c r="M58" s="123"/>
      <c r="N58" s="124">
        <f t="shared" ref="N58:AS58" si="242">IF((N52+N53)*N55&lt;&gt;0,(N52+N53)*N55,"")</f>
        <v>248.84921095008056</v>
      </c>
      <c r="O58" s="124">
        <f t="shared" si="242"/>
        <v>2099.0846927582911</v>
      </c>
      <c r="P58" s="124">
        <f t="shared" si="242"/>
        <v>3785.2149417782839</v>
      </c>
      <c r="Q58" s="124">
        <f t="shared" si="242"/>
        <v>5317.5311780329266</v>
      </c>
      <c r="R58" s="124">
        <f t="shared" si="242"/>
        <v>5412.0247937290414</v>
      </c>
      <c r="S58" s="124">
        <f t="shared" si="242"/>
        <v>5119.8363744730059</v>
      </c>
      <c r="T58" s="124">
        <f t="shared" si="242"/>
        <v>4841.2205665757247</v>
      </c>
      <c r="U58" s="124">
        <f t="shared" si="242"/>
        <v>4575.5935478902602</v>
      </c>
      <c r="V58" s="124">
        <f t="shared" si="242"/>
        <v>4322.3954608575359</v>
      </c>
      <c r="W58" s="124">
        <f t="shared" si="242"/>
        <v>4081.0894593431253</v>
      </c>
      <c r="X58" s="124">
        <f t="shared" si="242"/>
        <v>3851.1607925344661</v>
      </c>
      <c r="Y58" s="124">
        <f t="shared" si="242"/>
        <v>3632.1159244819892</v>
      </c>
      <c r="Z58" s="124">
        <f t="shared" si="242"/>
        <v>3423.4816879210744</v>
      </c>
      <c r="AA58" s="124">
        <f t="shared" si="242"/>
        <v>3224.8044710631598</v>
      </c>
      <c r="AB58" s="124">
        <f t="shared" si="242"/>
        <v>3035.64943609388</v>
      </c>
      <c r="AC58" s="124">
        <f t="shared" si="242"/>
        <v>2855.5997681637118</v>
      </c>
      <c r="AD58" s="124">
        <f t="shared" si="242"/>
        <v>2489.7172436672545</v>
      </c>
      <c r="AE58" s="124">
        <f t="shared" si="242"/>
        <v>247.64612419314548</v>
      </c>
      <c r="AF58" s="124">
        <f t="shared" si="242"/>
        <v>239.27161757791833</v>
      </c>
      <c r="AG58" s="124">
        <f t="shared" si="242"/>
        <v>231.18030683856847</v>
      </c>
      <c r="AH58" s="124">
        <f t="shared" si="242"/>
        <v>223.36261530296471</v>
      </c>
      <c r="AI58" s="124">
        <f t="shared" si="242"/>
        <v>215.80929014779201</v>
      </c>
      <c r="AJ58" s="124">
        <f t="shared" si="242"/>
        <v>208.51139144714207</v>
      </c>
      <c r="AK58" s="124">
        <f t="shared" si="242"/>
        <v>201.46028159144166</v>
      </c>
      <c r="AL58" s="124">
        <f t="shared" si="242"/>
        <v>194.64761506419484</v>
      </c>
      <c r="AM58" s="124">
        <f t="shared" si="242"/>
        <v>188.06532856443948</v>
      </c>
      <c r="AN58" s="124" t="str">
        <f t="shared" si="242"/>
        <v/>
      </c>
      <c r="AO58" s="124" t="str">
        <f t="shared" si="242"/>
        <v/>
      </c>
      <c r="AP58" s="124" t="str">
        <f t="shared" si="242"/>
        <v/>
      </c>
      <c r="AQ58" s="124" t="str">
        <f t="shared" si="242"/>
        <v/>
      </c>
      <c r="AR58" s="124" t="str">
        <f t="shared" si="242"/>
        <v/>
      </c>
      <c r="AS58" s="124" t="str">
        <f t="shared" si="242"/>
        <v/>
      </c>
      <c r="AT58" s="124" t="str">
        <f t="shared" ref="AT58:BY58" si="243">IF((AT52+AT53)*AT55&lt;&gt;0,(AT52+AT53)*AT55,"")</f>
        <v/>
      </c>
      <c r="AU58" s="124" t="str">
        <f t="shared" si="243"/>
        <v/>
      </c>
      <c r="AV58" s="124" t="str">
        <f t="shared" si="243"/>
        <v/>
      </c>
      <c r="AW58" s="124" t="str">
        <f t="shared" si="243"/>
        <v/>
      </c>
      <c r="AX58" s="124" t="str">
        <f t="shared" si="243"/>
        <v/>
      </c>
      <c r="AY58" s="124" t="str">
        <f t="shared" si="243"/>
        <v/>
      </c>
      <c r="AZ58" s="124" t="str">
        <f t="shared" si="243"/>
        <v/>
      </c>
      <c r="BA58" s="124" t="str">
        <f t="shared" si="243"/>
        <v/>
      </c>
      <c r="BB58" s="124" t="str">
        <f t="shared" si="243"/>
        <v/>
      </c>
      <c r="BC58" s="124" t="str">
        <f t="shared" si="243"/>
        <v/>
      </c>
      <c r="BD58" s="124" t="str">
        <f t="shared" si="243"/>
        <v/>
      </c>
      <c r="BE58" s="124" t="str">
        <f t="shared" si="243"/>
        <v/>
      </c>
      <c r="BF58" s="124" t="str">
        <f t="shared" si="243"/>
        <v/>
      </c>
      <c r="BG58" s="124" t="str">
        <f t="shared" si="243"/>
        <v/>
      </c>
      <c r="BH58" s="124" t="str">
        <f t="shared" si="243"/>
        <v/>
      </c>
      <c r="BI58" s="124" t="str">
        <f t="shared" si="243"/>
        <v/>
      </c>
      <c r="BJ58" s="124" t="str">
        <f t="shared" si="243"/>
        <v/>
      </c>
      <c r="BK58" s="124" t="str">
        <f t="shared" si="243"/>
        <v/>
      </c>
      <c r="BL58" s="124" t="str">
        <f t="shared" si="243"/>
        <v/>
      </c>
      <c r="BM58" s="124" t="str">
        <f t="shared" si="243"/>
        <v/>
      </c>
      <c r="BN58" s="124" t="str">
        <f t="shared" si="243"/>
        <v/>
      </c>
      <c r="BO58" s="124" t="str">
        <f t="shared" si="243"/>
        <v/>
      </c>
      <c r="BP58" s="124" t="str">
        <f t="shared" si="243"/>
        <v/>
      </c>
      <c r="BQ58" s="124" t="str">
        <f t="shared" si="243"/>
        <v/>
      </c>
      <c r="BR58" s="124" t="str">
        <f t="shared" si="243"/>
        <v/>
      </c>
      <c r="BS58" s="124" t="str">
        <f t="shared" si="243"/>
        <v/>
      </c>
      <c r="BT58" s="124" t="str">
        <f t="shared" si="243"/>
        <v/>
      </c>
      <c r="BU58" s="124" t="str">
        <f t="shared" si="243"/>
        <v/>
      </c>
      <c r="BV58" s="124" t="str">
        <f t="shared" si="243"/>
        <v/>
      </c>
      <c r="BW58" s="124" t="str">
        <f t="shared" si="243"/>
        <v/>
      </c>
      <c r="BX58" s="124" t="str">
        <f t="shared" si="243"/>
        <v/>
      </c>
      <c r="BY58" s="124" t="str">
        <f t="shared" si="243"/>
        <v/>
      </c>
      <c r="BZ58" s="124" t="str">
        <f t="shared" ref="BZ58:CP58" si="244">IF((BZ52+BZ53)*BZ55&lt;&gt;0,(BZ52+BZ53)*BZ55,"")</f>
        <v/>
      </c>
      <c r="CA58" s="124" t="str">
        <f t="shared" si="244"/>
        <v/>
      </c>
      <c r="CB58" s="124" t="str">
        <f t="shared" si="244"/>
        <v/>
      </c>
      <c r="CC58" s="124" t="str">
        <f t="shared" si="244"/>
        <v/>
      </c>
      <c r="CD58" s="124" t="str">
        <f t="shared" si="244"/>
        <v/>
      </c>
      <c r="CE58" s="124" t="str">
        <f t="shared" si="244"/>
        <v/>
      </c>
      <c r="CF58" s="124" t="str">
        <f t="shared" si="244"/>
        <v/>
      </c>
      <c r="CG58" s="124" t="str">
        <f t="shared" si="244"/>
        <v/>
      </c>
      <c r="CH58" s="124" t="str">
        <f t="shared" si="244"/>
        <v/>
      </c>
      <c r="CI58" s="124" t="str">
        <f t="shared" si="244"/>
        <v/>
      </c>
      <c r="CJ58" s="124" t="str">
        <f t="shared" si="244"/>
        <v/>
      </c>
      <c r="CK58" s="124" t="str">
        <f t="shared" si="244"/>
        <v/>
      </c>
      <c r="CL58" s="124" t="str">
        <f t="shared" si="244"/>
        <v/>
      </c>
      <c r="CM58" s="124" t="str">
        <f t="shared" si="244"/>
        <v/>
      </c>
      <c r="CN58" s="124" t="str">
        <f t="shared" si="244"/>
        <v/>
      </c>
      <c r="CO58" s="124" t="str">
        <f t="shared" si="244"/>
        <v/>
      </c>
      <c r="CP58" s="125" t="str">
        <f t="shared" si="244"/>
        <v/>
      </c>
    </row>
    <row r="59" spans="1:94" s="82" customFormat="1" ht="29.25" thickBot="1" x14ac:dyDescent="0.25">
      <c r="B59" s="165"/>
      <c r="C59" s="120" t="s">
        <v>135</v>
      </c>
      <c r="D59" s="94" t="s">
        <v>136</v>
      </c>
      <c r="E59" s="120" t="s">
        <v>112</v>
      </c>
      <c r="F59" s="121"/>
      <c r="G59" s="121"/>
      <c r="H59" s="121" t="s">
        <v>101</v>
      </c>
      <c r="I59" s="166">
        <f>IF(SUM($N$58:$CP$58)&lt;&gt;0,SUM($N$58:$CP$58),"")</f>
        <v>64265.32412104142</v>
      </c>
      <c r="J59" s="167"/>
      <c r="K59" s="167"/>
      <c r="L59" s="167"/>
      <c r="M59" s="168"/>
    </row>
    <row r="60" spans="1:94" s="82" customFormat="1" ht="15" x14ac:dyDescent="0.2">
      <c r="B60" s="126"/>
      <c r="C60" s="127"/>
      <c r="D60" s="127"/>
      <c r="E60" s="128"/>
      <c r="F60" s="127"/>
      <c r="G60" s="127"/>
      <c r="H60" s="127"/>
      <c r="I60" s="129"/>
      <c r="J60" s="130"/>
    </row>
    <row r="61" spans="1:94" ht="15" thickBot="1" x14ac:dyDescent="0.25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</row>
    <row r="62" spans="1:94" ht="18" x14ac:dyDescent="0.25">
      <c r="A62" s="84"/>
      <c r="B62" s="84"/>
      <c r="C62" s="84"/>
      <c r="D62" s="84"/>
      <c r="E62" s="84"/>
      <c r="F62" s="131" t="s">
        <v>113</v>
      </c>
      <c r="G62" s="84"/>
      <c r="H62" s="84"/>
      <c r="I62" s="84"/>
      <c r="J62" s="84"/>
      <c r="K62" s="84"/>
      <c r="L62" s="84"/>
      <c r="M62" s="84"/>
      <c r="N62" s="91" t="s">
        <v>18</v>
      </c>
      <c r="O62" s="91" t="s">
        <v>19</v>
      </c>
      <c r="P62" s="91" t="s">
        <v>20</v>
      </c>
      <c r="Q62" s="91" t="s">
        <v>21</v>
      </c>
      <c r="R62" s="91" t="s">
        <v>22</v>
      </c>
      <c r="S62" s="91" t="s">
        <v>23</v>
      </c>
      <c r="T62" s="91" t="s">
        <v>24</v>
      </c>
      <c r="U62" s="91" t="s">
        <v>25</v>
      </c>
      <c r="V62" s="91" t="s">
        <v>26</v>
      </c>
      <c r="W62" s="91" t="s">
        <v>27</v>
      </c>
      <c r="X62" s="91" t="s">
        <v>28</v>
      </c>
      <c r="Y62" s="91" t="s">
        <v>29</v>
      </c>
      <c r="Z62" s="91" t="s">
        <v>30</v>
      </c>
      <c r="AA62" s="91" t="s">
        <v>31</v>
      </c>
      <c r="AB62" s="91" t="s">
        <v>32</v>
      </c>
      <c r="AC62" s="91" t="s">
        <v>33</v>
      </c>
      <c r="AD62" s="91" t="s">
        <v>34</v>
      </c>
      <c r="AE62" s="91" t="s">
        <v>35</v>
      </c>
      <c r="AF62" s="91" t="s">
        <v>36</v>
      </c>
      <c r="AG62" s="91" t="s">
        <v>37</v>
      </c>
      <c r="AH62" s="91" t="s">
        <v>38</v>
      </c>
      <c r="AI62" s="91" t="s">
        <v>39</v>
      </c>
      <c r="AJ62" s="91" t="s">
        <v>40</v>
      </c>
      <c r="AK62" s="91" t="s">
        <v>41</v>
      </c>
      <c r="AL62" s="91" t="s">
        <v>42</v>
      </c>
      <c r="AM62" s="91" t="s">
        <v>43</v>
      </c>
      <c r="AN62" s="91" t="s">
        <v>44</v>
      </c>
      <c r="AO62" s="91" t="s">
        <v>45</v>
      </c>
      <c r="AP62" s="91" t="s">
        <v>46</v>
      </c>
      <c r="AQ62" s="91" t="s">
        <v>47</v>
      </c>
      <c r="AR62" s="91" t="s">
        <v>48</v>
      </c>
      <c r="AS62" s="91" t="s">
        <v>49</v>
      </c>
      <c r="AT62" s="91" t="s">
        <v>50</v>
      </c>
      <c r="AU62" s="91" t="s">
        <v>51</v>
      </c>
      <c r="AV62" s="91" t="s">
        <v>52</v>
      </c>
      <c r="AW62" s="91" t="s">
        <v>53</v>
      </c>
      <c r="AX62" s="91" t="s">
        <v>54</v>
      </c>
      <c r="AY62" s="91" t="s">
        <v>55</v>
      </c>
      <c r="AZ62" s="91" t="s">
        <v>56</v>
      </c>
      <c r="BA62" s="91" t="s">
        <v>57</v>
      </c>
      <c r="BB62" s="91" t="s">
        <v>58</v>
      </c>
      <c r="BC62" s="91" t="s">
        <v>59</v>
      </c>
      <c r="BD62" s="91" t="s">
        <v>60</v>
      </c>
      <c r="BE62" s="91" t="s">
        <v>61</v>
      </c>
      <c r="BF62" s="91" t="s">
        <v>62</v>
      </c>
      <c r="BG62" s="91" t="s">
        <v>63</v>
      </c>
      <c r="BH62" s="91" t="s">
        <v>64</v>
      </c>
      <c r="BI62" s="91" t="s">
        <v>65</v>
      </c>
      <c r="BJ62" s="91" t="s">
        <v>66</v>
      </c>
      <c r="BK62" s="91" t="s">
        <v>67</v>
      </c>
      <c r="BL62" s="91" t="s">
        <v>68</v>
      </c>
      <c r="BM62" s="91" t="s">
        <v>69</v>
      </c>
      <c r="BN62" s="91" t="s">
        <v>70</v>
      </c>
      <c r="BO62" s="91" t="s">
        <v>71</v>
      </c>
      <c r="BP62" s="91" t="s">
        <v>72</v>
      </c>
      <c r="BQ62" s="91" t="s">
        <v>73</v>
      </c>
      <c r="BR62" s="91" t="s">
        <v>74</v>
      </c>
      <c r="BS62" s="91" t="s">
        <v>75</v>
      </c>
      <c r="BT62" s="91" t="s">
        <v>76</v>
      </c>
      <c r="BU62" s="91" t="s">
        <v>77</v>
      </c>
      <c r="BV62" s="91" t="s">
        <v>78</v>
      </c>
      <c r="BW62" s="91" t="s">
        <v>79</v>
      </c>
      <c r="BX62" s="91" t="s">
        <v>80</v>
      </c>
      <c r="BY62" s="91" t="s">
        <v>81</v>
      </c>
      <c r="BZ62" s="91" t="s">
        <v>82</v>
      </c>
      <c r="CA62" s="91" t="s">
        <v>83</v>
      </c>
      <c r="CB62" s="91" t="s">
        <v>84</v>
      </c>
      <c r="CC62" s="91" t="s">
        <v>85</v>
      </c>
      <c r="CD62" s="91" t="s">
        <v>86</v>
      </c>
      <c r="CE62" s="91" t="s">
        <v>87</v>
      </c>
      <c r="CF62" s="91" t="s">
        <v>88</v>
      </c>
      <c r="CG62" s="91" t="s">
        <v>89</v>
      </c>
      <c r="CH62" s="91" t="s">
        <v>90</v>
      </c>
      <c r="CI62" s="91" t="s">
        <v>91</v>
      </c>
      <c r="CJ62" s="91" t="s">
        <v>92</v>
      </c>
      <c r="CK62" s="91" t="s">
        <v>93</v>
      </c>
      <c r="CL62" s="91" t="s">
        <v>94</v>
      </c>
      <c r="CM62" s="91" t="s">
        <v>95</v>
      </c>
      <c r="CN62" s="91" t="s">
        <v>96</v>
      </c>
      <c r="CO62" s="91" t="s">
        <v>97</v>
      </c>
      <c r="CP62" s="92" t="s">
        <v>98</v>
      </c>
    </row>
    <row r="63" spans="1:94" ht="18" x14ac:dyDescent="0.25">
      <c r="A63" s="84"/>
      <c r="B63" s="84"/>
      <c r="C63" s="84"/>
      <c r="D63" s="84"/>
      <c r="E63" s="84"/>
      <c r="F63" s="132" t="s">
        <v>114</v>
      </c>
      <c r="G63" s="133" t="s">
        <v>115</v>
      </c>
      <c r="H63" s="134"/>
      <c r="I63" s="134"/>
      <c r="J63" s="134"/>
      <c r="K63" s="134"/>
      <c r="L63" s="134"/>
      <c r="M63" s="134"/>
      <c r="N63" s="134">
        <f>+N51</f>
        <v>2660</v>
      </c>
      <c r="O63" s="135">
        <f t="shared" ref="O63:AT63" si="245">+O51+N65</f>
        <v>23102.666666666668</v>
      </c>
      <c r="P63" s="135">
        <f t="shared" si="245"/>
        <v>42170.666666666672</v>
      </c>
      <c r="Q63" s="135">
        <f t="shared" si="245"/>
        <v>59864.000000000007</v>
      </c>
      <c r="R63" s="135">
        <f t="shared" si="245"/>
        <v>55562.666666666672</v>
      </c>
      <c r="S63" s="135">
        <f t="shared" si="245"/>
        <v>51261.333333333336</v>
      </c>
      <c r="T63" s="135">
        <f t="shared" si="245"/>
        <v>46960</v>
      </c>
      <c r="U63" s="135">
        <f t="shared" si="245"/>
        <v>42658.666666666664</v>
      </c>
      <c r="V63" s="135">
        <f t="shared" si="245"/>
        <v>38357.333333333328</v>
      </c>
      <c r="W63" s="135">
        <f t="shared" si="245"/>
        <v>34055.999999999993</v>
      </c>
      <c r="X63" s="135">
        <f t="shared" si="245"/>
        <v>29754.666666666657</v>
      </c>
      <c r="Y63" s="135">
        <f t="shared" si="245"/>
        <v>25453.333333333321</v>
      </c>
      <c r="Z63" s="135">
        <f t="shared" si="245"/>
        <v>21151.999999999985</v>
      </c>
      <c r="AA63" s="135">
        <f t="shared" si="245"/>
        <v>16850.66666666665</v>
      </c>
      <c r="AB63" s="135">
        <f t="shared" si="245"/>
        <v>12549.333333333316</v>
      </c>
      <c r="AC63" s="135">
        <f t="shared" si="245"/>
        <v>8247.9999999999818</v>
      </c>
      <c r="AD63" s="135">
        <f t="shared" si="245"/>
        <v>3946.6666666666479</v>
      </c>
      <c r="AE63" s="135">
        <f t="shared" si="245"/>
        <v>0</v>
      </c>
      <c r="AF63" s="135">
        <f t="shared" si="245"/>
        <v>0</v>
      </c>
      <c r="AG63" s="135">
        <f t="shared" si="245"/>
        <v>0</v>
      </c>
      <c r="AH63" s="135">
        <f t="shared" si="245"/>
        <v>0</v>
      </c>
      <c r="AI63" s="135">
        <f t="shared" si="245"/>
        <v>0</v>
      </c>
      <c r="AJ63" s="135">
        <f t="shared" si="245"/>
        <v>0</v>
      </c>
      <c r="AK63" s="135">
        <f t="shared" si="245"/>
        <v>0</v>
      </c>
      <c r="AL63" s="135">
        <f t="shared" si="245"/>
        <v>0</v>
      </c>
      <c r="AM63" s="135">
        <f t="shared" si="245"/>
        <v>0</v>
      </c>
      <c r="AN63" s="135">
        <f t="shared" si="245"/>
        <v>0</v>
      </c>
      <c r="AO63" s="135">
        <f t="shared" si="245"/>
        <v>0</v>
      </c>
      <c r="AP63" s="135">
        <f t="shared" si="245"/>
        <v>0</v>
      </c>
      <c r="AQ63" s="135">
        <f t="shared" si="245"/>
        <v>0</v>
      </c>
      <c r="AR63" s="135">
        <f t="shared" si="245"/>
        <v>0</v>
      </c>
      <c r="AS63" s="135">
        <f t="shared" si="245"/>
        <v>0</v>
      </c>
      <c r="AT63" s="135">
        <f t="shared" si="245"/>
        <v>0</v>
      </c>
      <c r="AU63" s="135">
        <f t="shared" ref="AU63:BZ63" si="246">+AU51+AT65</f>
        <v>0</v>
      </c>
      <c r="AV63" s="135">
        <f t="shared" si="246"/>
        <v>0</v>
      </c>
      <c r="AW63" s="135">
        <f t="shared" si="246"/>
        <v>0</v>
      </c>
      <c r="AX63" s="135">
        <f t="shared" si="246"/>
        <v>0</v>
      </c>
      <c r="AY63" s="135">
        <f t="shared" si="246"/>
        <v>0</v>
      </c>
      <c r="AZ63" s="135">
        <f t="shared" si="246"/>
        <v>0</v>
      </c>
      <c r="BA63" s="135">
        <f t="shared" si="246"/>
        <v>0</v>
      </c>
      <c r="BB63" s="135">
        <f t="shared" si="246"/>
        <v>0</v>
      </c>
      <c r="BC63" s="135">
        <f t="shared" si="246"/>
        <v>0</v>
      </c>
      <c r="BD63" s="135">
        <f t="shared" si="246"/>
        <v>0</v>
      </c>
      <c r="BE63" s="135">
        <f t="shared" si="246"/>
        <v>0</v>
      </c>
      <c r="BF63" s="135">
        <f t="shared" si="246"/>
        <v>0</v>
      </c>
      <c r="BG63" s="135">
        <f t="shared" si="246"/>
        <v>0</v>
      </c>
      <c r="BH63" s="135">
        <f t="shared" si="246"/>
        <v>0</v>
      </c>
      <c r="BI63" s="135">
        <f t="shared" si="246"/>
        <v>0</v>
      </c>
      <c r="BJ63" s="135">
        <f t="shared" si="246"/>
        <v>0</v>
      </c>
      <c r="BK63" s="135">
        <f t="shared" si="246"/>
        <v>0</v>
      </c>
      <c r="BL63" s="135">
        <f t="shared" si="246"/>
        <v>0</v>
      </c>
      <c r="BM63" s="135">
        <f t="shared" si="246"/>
        <v>0</v>
      </c>
      <c r="BN63" s="135">
        <f t="shared" si="246"/>
        <v>0</v>
      </c>
      <c r="BO63" s="135">
        <f t="shared" si="246"/>
        <v>0</v>
      </c>
      <c r="BP63" s="135">
        <f t="shared" si="246"/>
        <v>0</v>
      </c>
      <c r="BQ63" s="135">
        <f t="shared" si="246"/>
        <v>0</v>
      </c>
      <c r="BR63" s="135">
        <f t="shared" si="246"/>
        <v>0</v>
      </c>
      <c r="BS63" s="135">
        <f t="shared" si="246"/>
        <v>0</v>
      </c>
      <c r="BT63" s="135">
        <f t="shared" si="246"/>
        <v>0</v>
      </c>
      <c r="BU63" s="135">
        <f t="shared" si="246"/>
        <v>0</v>
      </c>
      <c r="BV63" s="135">
        <f t="shared" si="246"/>
        <v>0</v>
      </c>
      <c r="BW63" s="135">
        <f t="shared" si="246"/>
        <v>0</v>
      </c>
      <c r="BX63" s="135">
        <f t="shared" si="246"/>
        <v>0</v>
      </c>
      <c r="BY63" s="135">
        <f t="shared" si="246"/>
        <v>0</v>
      </c>
      <c r="BZ63" s="135">
        <f t="shared" si="246"/>
        <v>0</v>
      </c>
      <c r="CA63" s="135">
        <f t="shared" ref="CA63:CP63" si="247">+CA51+BZ65</f>
        <v>0</v>
      </c>
      <c r="CB63" s="135">
        <f t="shared" si="247"/>
        <v>0</v>
      </c>
      <c r="CC63" s="135">
        <f t="shared" si="247"/>
        <v>0</v>
      </c>
      <c r="CD63" s="135">
        <f t="shared" si="247"/>
        <v>0</v>
      </c>
      <c r="CE63" s="135">
        <f t="shared" si="247"/>
        <v>0</v>
      </c>
      <c r="CF63" s="135">
        <f t="shared" si="247"/>
        <v>0</v>
      </c>
      <c r="CG63" s="135">
        <f t="shared" si="247"/>
        <v>0</v>
      </c>
      <c r="CH63" s="135">
        <f t="shared" si="247"/>
        <v>0</v>
      </c>
      <c r="CI63" s="135">
        <f t="shared" si="247"/>
        <v>0</v>
      </c>
      <c r="CJ63" s="135">
        <f t="shared" si="247"/>
        <v>0</v>
      </c>
      <c r="CK63" s="135">
        <f t="shared" si="247"/>
        <v>0</v>
      </c>
      <c r="CL63" s="135">
        <f t="shared" si="247"/>
        <v>0</v>
      </c>
      <c r="CM63" s="135">
        <f t="shared" si="247"/>
        <v>0</v>
      </c>
      <c r="CN63" s="135">
        <f t="shared" si="247"/>
        <v>0</v>
      </c>
      <c r="CO63" s="135">
        <f t="shared" si="247"/>
        <v>0</v>
      </c>
      <c r="CP63" s="135">
        <f t="shared" si="247"/>
        <v>0</v>
      </c>
    </row>
    <row r="64" spans="1:94" ht="18" x14ac:dyDescent="0.25">
      <c r="A64" s="84"/>
      <c r="B64" s="84"/>
      <c r="C64" s="84"/>
      <c r="D64" s="84"/>
      <c r="E64" s="84"/>
      <c r="F64" s="132" t="s">
        <v>116</v>
      </c>
      <c r="G64" s="132">
        <f>+G51</f>
        <v>15</v>
      </c>
      <c r="H64" s="134"/>
      <c r="I64" s="134"/>
      <c r="J64" s="134"/>
      <c r="K64" s="134"/>
      <c r="L64" s="134"/>
      <c r="M64" s="134"/>
      <c r="N64" s="136">
        <f>IF(N63=0,0,+N51/$G64)</f>
        <v>177.33333333333334</v>
      </c>
      <c r="O64" s="136">
        <f t="shared" ref="O64:AT64" si="248">MIN(IF(O63=0,0,+O51/$G64)+N64,O63)</f>
        <v>1552</v>
      </c>
      <c r="P64" s="136">
        <f t="shared" si="248"/>
        <v>2926.666666666667</v>
      </c>
      <c r="Q64" s="136">
        <f t="shared" si="248"/>
        <v>4301.3333333333339</v>
      </c>
      <c r="R64" s="136">
        <f t="shared" si="248"/>
        <v>4301.3333333333339</v>
      </c>
      <c r="S64" s="136">
        <f t="shared" si="248"/>
        <v>4301.3333333333339</v>
      </c>
      <c r="T64" s="136">
        <f t="shared" si="248"/>
        <v>4301.3333333333339</v>
      </c>
      <c r="U64" s="136">
        <f t="shared" si="248"/>
        <v>4301.3333333333339</v>
      </c>
      <c r="V64" s="136">
        <f t="shared" si="248"/>
        <v>4301.3333333333339</v>
      </c>
      <c r="W64" s="136">
        <f t="shared" si="248"/>
        <v>4301.3333333333339</v>
      </c>
      <c r="X64" s="136">
        <f t="shared" si="248"/>
        <v>4301.3333333333339</v>
      </c>
      <c r="Y64" s="136">
        <f t="shared" si="248"/>
        <v>4301.3333333333339</v>
      </c>
      <c r="Z64" s="136">
        <f t="shared" si="248"/>
        <v>4301.3333333333339</v>
      </c>
      <c r="AA64" s="136">
        <f t="shared" si="248"/>
        <v>4301.3333333333339</v>
      </c>
      <c r="AB64" s="136">
        <f t="shared" si="248"/>
        <v>4301.3333333333339</v>
      </c>
      <c r="AC64" s="136">
        <f t="shared" si="248"/>
        <v>4301.3333333333339</v>
      </c>
      <c r="AD64" s="136">
        <f t="shared" si="248"/>
        <v>3946.6666666666479</v>
      </c>
      <c r="AE64" s="136">
        <f t="shared" si="248"/>
        <v>0</v>
      </c>
      <c r="AF64" s="136">
        <f t="shared" si="248"/>
        <v>0</v>
      </c>
      <c r="AG64" s="136">
        <f t="shared" si="248"/>
        <v>0</v>
      </c>
      <c r="AH64" s="136">
        <f t="shared" si="248"/>
        <v>0</v>
      </c>
      <c r="AI64" s="136">
        <f t="shared" si="248"/>
        <v>0</v>
      </c>
      <c r="AJ64" s="136">
        <f t="shared" si="248"/>
        <v>0</v>
      </c>
      <c r="AK64" s="136">
        <f t="shared" si="248"/>
        <v>0</v>
      </c>
      <c r="AL64" s="136">
        <f t="shared" si="248"/>
        <v>0</v>
      </c>
      <c r="AM64" s="136">
        <f t="shared" si="248"/>
        <v>0</v>
      </c>
      <c r="AN64" s="136">
        <f t="shared" si="248"/>
        <v>0</v>
      </c>
      <c r="AO64" s="136">
        <f t="shared" si="248"/>
        <v>0</v>
      </c>
      <c r="AP64" s="136">
        <f t="shared" si="248"/>
        <v>0</v>
      </c>
      <c r="AQ64" s="136">
        <f t="shared" si="248"/>
        <v>0</v>
      </c>
      <c r="AR64" s="136">
        <f t="shared" si="248"/>
        <v>0</v>
      </c>
      <c r="AS64" s="136">
        <f t="shared" si="248"/>
        <v>0</v>
      </c>
      <c r="AT64" s="136">
        <f t="shared" si="248"/>
        <v>0</v>
      </c>
      <c r="AU64" s="136">
        <f t="shared" ref="AU64:BZ64" si="249">MIN(IF(AU63=0,0,+AU51/$G64)+AT64,AU63)</f>
        <v>0</v>
      </c>
      <c r="AV64" s="136">
        <f t="shared" si="249"/>
        <v>0</v>
      </c>
      <c r="AW64" s="136">
        <f t="shared" si="249"/>
        <v>0</v>
      </c>
      <c r="AX64" s="136">
        <f t="shared" si="249"/>
        <v>0</v>
      </c>
      <c r="AY64" s="136">
        <f t="shared" si="249"/>
        <v>0</v>
      </c>
      <c r="AZ64" s="136">
        <f t="shared" si="249"/>
        <v>0</v>
      </c>
      <c r="BA64" s="136">
        <f t="shared" si="249"/>
        <v>0</v>
      </c>
      <c r="BB64" s="136">
        <f t="shared" si="249"/>
        <v>0</v>
      </c>
      <c r="BC64" s="136">
        <f t="shared" si="249"/>
        <v>0</v>
      </c>
      <c r="BD64" s="136">
        <f t="shared" si="249"/>
        <v>0</v>
      </c>
      <c r="BE64" s="136">
        <f t="shared" si="249"/>
        <v>0</v>
      </c>
      <c r="BF64" s="136">
        <f t="shared" si="249"/>
        <v>0</v>
      </c>
      <c r="BG64" s="136">
        <f t="shared" si="249"/>
        <v>0</v>
      </c>
      <c r="BH64" s="136">
        <f t="shared" si="249"/>
        <v>0</v>
      </c>
      <c r="BI64" s="136">
        <f t="shared" si="249"/>
        <v>0</v>
      </c>
      <c r="BJ64" s="136">
        <f t="shared" si="249"/>
        <v>0</v>
      </c>
      <c r="BK64" s="136">
        <f t="shared" si="249"/>
        <v>0</v>
      </c>
      <c r="BL64" s="136">
        <f t="shared" si="249"/>
        <v>0</v>
      </c>
      <c r="BM64" s="136">
        <f t="shared" si="249"/>
        <v>0</v>
      </c>
      <c r="BN64" s="136">
        <f t="shared" si="249"/>
        <v>0</v>
      </c>
      <c r="BO64" s="136">
        <f t="shared" si="249"/>
        <v>0</v>
      </c>
      <c r="BP64" s="136">
        <f t="shared" si="249"/>
        <v>0</v>
      </c>
      <c r="BQ64" s="136">
        <f t="shared" si="249"/>
        <v>0</v>
      </c>
      <c r="BR64" s="136">
        <f t="shared" si="249"/>
        <v>0</v>
      </c>
      <c r="BS64" s="136">
        <f t="shared" si="249"/>
        <v>0</v>
      </c>
      <c r="BT64" s="136">
        <f t="shared" si="249"/>
        <v>0</v>
      </c>
      <c r="BU64" s="136">
        <f t="shared" si="249"/>
        <v>0</v>
      </c>
      <c r="BV64" s="136">
        <f t="shared" si="249"/>
        <v>0</v>
      </c>
      <c r="BW64" s="136">
        <f t="shared" si="249"/>
        <v>0</v>
      </c>
      <c r="BX64" s="136">
        <f t="shared" si="249"/>
        <v>0</v>
      </c>
      <c r="BY64" s="136">
        <f t="shared" si="249"/>
        <v>0</v>
      </c>
      <c r="BZ64" s="136">
        <f t="shared" si="249"/>
        <v>0</v>
      </c>
      <c r="CA64" s="136">
        <f t="shared" ref="CA64:CP64" si="250">MIN(IF(CA63=0,0,+CA51/$G64)+BZ64,CA63)</f>
        <v>0</v>
      </c>
      <c r="CB64" s="136">
        <f t="shared" si="250"/>
        <v>0</v>
      </c>
      <c r="CC64" s="136">
        <f t="shared" si="250"/>
        <v>0</v>
      </c>
      <c r="CD64" s="136">
        <f t="shared" si="250"/>
        <v>0</v>
      </c>
      <c r="CE64" s="136">
        <f t="shared" si="250"/>
        <v>0</v>
      </c>
      <c r="CF64" s="136">
        <f t="shared" si="250"/>
        <v>0</v>
      </c>
      <c r="CG64" s="136">
        <f t="shared" si="250"/>
        <v>0</v>
      </c>
      <c r="CH64" s="136">
        <f t="shared" si="250"/>
        <v>0</v>
      </c>
      <c r="CI64" s="136">
        <f t="shared" si="250"/>
        <v>0</v>
      </c>
      <c r="CJ64" s="136">
        <f t="shared" si="250"/>
        <v>0</v>
      </c>
      <c r="CK64" s="136">
        <f t="shared" si="250"/>
        <v>0</v>
      </c>
      <c r="CL64" s="136">
        <f t="shared" si="250"/>
        <v>0</v>
      </c>
      <c r="CM64" s="136">
        <f t="shared" si="250"/>
        <v>0</v>
      </c>
      <c r="CN64" s="136">
        <f t="shared" si="250"/>
        <v>0</v>
      </c>
      <c r="CO64" s="136">
        <f t="shared" si="250"/>
        <v>0</v>
      </c>
      <c r="CP64" s="136">
        <f t="shared" si="250"/>
        <v>0</v>
      </c>
    </row>
    <row r="65" spans="1:94" ht="18" x14ac:dyDescent="0.25">
      <c r="A65" s="84"/>
      <c r="B65" s="84"/>
      <c r="C65" s="84"/>
      <c r="D65" s="84"/>
      <c r="E65" s="84"/>
      <c r="F65" s="132" t="s">
        <v>117</v>
      </c>
      <c r="G65" s="132"/>
      <c r="H65" s="134"/>
      <c r="I65" s="134"/>
      <c r="J65" s="134"/>
      <c r="K65" s="134"/>
      <c r="L65" s="134"/>
      <c r="M65" s="134"/>
      <c r="N65" s="136">
        <f t="shared" ref="N65:AS65" si="251">+N63-N64</f>
        <v>2482.6666666666665</v>
      </c>
      <c r="O65" s="136">
        <f t="shared" si="251"/>
        <v>21550.666666666668</v>
      </c>
      <c r="P65" s="136">
        <f t="shared" si="251"/>
        <v>39244.000000000007</v>
      </c>
      <c r="Q65" s="136">
        <f t="shared" si="251"/>
        <v>55562.666666666672</v>
      </c>
      <c r="R65" s="136">
        <f t="shared" si="251"/>
        <v>51261.333333333336</v>
      </c>
      <c r="S65" s="136">
        <f t="shared" si="251"/>
        <v>46960</v>
      </c>
      <c r="T65" s="136">
        <f t="shared" si="251"/>
        <v>42658.666666666664</v>
      </c>
      <c r="U65" s="136">
        <f t="shared" si="251"/>
        <v>38357.333333333328</v>
      </c>
      <c r="V65" s="136">
        <f t="shared" si="251"/>
        <v>34055.999999999993</v>
      </c>
      <c r="W65" s="136">
        <f t="shared" si="251"/>
        <v>29754.666666666657</v>
      </c>
      <c r="X65" s="136">
        <f t="shared" si="251"/>
        <v>25453.333333333321</v>
      </c>
      <c r="Y65" s="136">
        <f t="shared" si="251"/>
        <v>21151.999999999985</v>
      </c>
      <c r="Z65" s="136">
        <f t="shared" si="251"/>
        <v>16850.66666666665</v>
      </c>
      <c r="AA65" s="136">
        <f t="shared" si="251"/>
        <v>12549.333333333316</v>
      </c>
      <c r="AB65" s="136">
        <f t="shared" si="251"/>
        <v>8247.9999999999818</v>
      </c>
      <c r="AC65" s="136">
        <f t="shared" si="251"/>
        <v>3946.6666666666479</v>
      </c>
      <c r="AD65" s="136">
        <f t="shared" si="251"/>
        <v>0</v>
      </c>
      <c r="AE65" s="136">
        <f t="shared" si="251"/>
        <v>0</v>
      </c>
      <c r="AF65" s="136">
        <f t="shared" si="251"/>
        <v>0</v>
      </c>
      <c r="AG65" s="136">
        <f t="shared" si="251"/>
        <v>0</v>
      </c>
      <c r="AH65" s="136">
        <f t="shared" si="251"/>
        <v>0</v>
      </c>
      <c r="AI65" s="136">
        <f t="shared" si="251"/>
        <v>0</v>
      </c>
      <c r="AJ65" s="136">
        <f t="shared" si="251"/>
        <v>0</v>
      </c>
      <c r="AK65" s="136">
        <f t="shared" si="251"/>
        <v>0</v>
      </c>
      <c r="AL65" s="136">
        <f t="shared" si="251"/>
        <v>0</v>
      </c>
      <c r="AM65" s="136">
        <f t="shared" si="251"/>
        <v>0</v>
      </c>
      <c r="AN65" s="136">
        <f t="shared" si="251"/>
        <v>0</v>
      </c>
      <c r="AO65" s="136">
        <f t="shared" si="251"/>
        <v>0</v>
      </c>
      <c r="AP65" s="136">
        <f t="shared" si="251"/>
        <v>0</v>
      </c>
      <c r="AQ65" s="136">
        <f t="shared" si="251"/>
        <v>0</v>
      </c>
      <c r="AR65" s="136">
        <f t="shared" si="251"/>
        <v>0</v>
      </c>
      <c r="AS65" s="136">
        <f t="shared" si="251"/>
        <v>0</v>
      </c>
      <c r="AT65" s="136">
        <f t="shared" ref="AT65:BY65" si="252">+AT63-AT64</f>
        <v>0</v>
      </c>
      <c r="AU65" s="136">
        <f t="shared" si="252"/>
        <v>0</v>
      </c>
      <c r="AV65" s="136">
        <f t="shared" si="252"/>
        <v>0</v>
      </c>
      <c r="AW65" s="136">
        <f t="shared" si="252"/>
        <v>0</v>
      </c>
      <c r="AX65" s="136">
        <f t="shared" si="252"/>
        <v>0</v>
      </c>
      <c r="AY65" s="136">
        <f t="shared" si="252"/>
        <v>0</v>
      </c>
      <c r="AZ65" s="136">
        <f t="shared" si="252"/>
        <v>0</v>
      </c>
      <c r="BA65" s="136">
        <f t="shared" si="252"/>
        <v>0</v>
      </c>
      <c r="BB65" s="136">
        <f t="shared" si="252"/>
        <v>0</v>
      </c>
      <c r="BC65" s="136">
        <f t="shared" si="252"/>
        <v>0</v>
      </c>
      <c r="BD65" s="136">
        <f t="shared" si="252"/>
        <v>0</v>
      </c>
      <c r="BE65" s="136">
        <f t="shared" si="252"/>
        <v>0</v>
      </c>
      <c r="BF65" s="136">
        <f t="shared" si="252"/>
        <v>0</v>
      </c>
      <c r="BG65" s="136">
        <f t="shared" si="252"/>
        <v>0</v>
      </c>
      <c r="BH65" s="136">
        <f t="shared" si="252"/>
        <v>0</v>
      </c>
      <c r="BI65" s="136">
        <f t="shared" si="252"/>
        <v>0</v>
      </c>
      <c r="BJ65" s="136">
        <f t="shared" si="252"/>
        <v>0</v>
      </c>
      <c r="BK65" s="136">
        <f t="shared" si="252"/>
        <v>0</v>
      </c>
      <c r="BL65" s="136">
        <f t="shared" si="252"/>
        <v>0</v>
      </c>
      <c r="BM65" s="136">
        <f t="shared" si="252"/>
        <v>0</v>
      </c>
      <c r="BN65" s="136">
        <f t="shared" si="252"/>
        <v>0</v>
      </c>
      <c r="BO65" s="136">
        <f t="shared" si="252"/>
        <v>0</v>
      </c>
      <c r="BP65" s="136">
        <f t="shared" si="252"/>
        <v>0</v>
      </c>
      <c r="BQ65" s="136">
        <f t="shared" si="252"/>
        <v>0</v>
      </c>
      <c r="BR65" s="136">
        <f t="shared" si="252"/>
        <v>0</v>
      </c>
      <c r="BS65" s="136">
        <f t="shared" si="252"/>
        <v>0</v>
      </c>
      <c r="BT65" s="136">
        <f t="shared" si="252"/>
        <v>0</v>
      </c>
      <c r="BU65" s="136">
        <f t="shared" si="252"/>
        <v>0</v>
      </c>
      <c r="BV65" s="136">
        <f t="shared" si="252"/>
        <v>0</v>
      </c>
      <c r="BW65" s="136">
        <f t="shared" si="252"/>
        <v>0</v>
      </c>
      <c r="BX65" s="136">
        <f t="shared" si="252"/>
        <v>0</v>
      </c>
      <c r="BY65" s="136">
        <f t="shared" si="252"/>
        <v>0</v>
      </c>
      <c r="BZ65" s="136">
        <f t="shared" ref="BZ65:CP65" si="253">+BZ63-BZ64</f>
        <v>0</v>
      </c>
      <c r="CA65" s="136">
        <f t="shared" si="253"/>
        <v>0</v>
      </c>
      <c r="CB65" s="136">
        <f t="shared" si="253"/>
        <v>0</v>
      </c>
      <c r="CC65" s="136">
        <f t="shared" si="253"/>
        <v>0</v>
      </c>
      <c r="CD65" s="136">
        <f t="shared" si="253"/>
        <v>0</v>
      </c>
      <c r="CE65" s="136">
        <f t="shared" si="253"/>
        <v>0</v>
      </c>
      <c r="CF65" s="136">
        <f t="shared" si="253"/>
        <v>0</v>
      </c>
      <c r="CG65" s="136">
        <f t="shared" si="253"/>
        <v>0</v>
      </c>
      <c r="CH65" s="136">
        <f t="shared" si="253"/>
        <v>0</v>
      </c>
      <c r="CI65" s="136">
        <f t="shared" si="253"/>
        <v>0</v>
      </c>
      <c r="CJ65" s="136">
        <f t="shared" si="253"/>
        <v>0</v>
      </c>
      <c r="CK65" s="136">
        <f t="shared" si="253"/>
        <v>0</v>
      </c>
      <c r="CL65" s="136">
        <f t="shared" si="253"/>
        <v>0</v>
      </c>
      <c r="CM65" s="136">
        <f t="shared" si="253"/>
        <v>0</v>
      </c>
      <c r="CN65" s="136">
        <f t="shared" si="253"/>
        <v>0</v>
      </c>
      <c r="CO65" s="136">
        <f t="shared" si="253"/>
        <v>0</v>
      </c>
      <c r="CP65" s="136">
        <f t="shared" si="253"/>
        <v>0</v>
      </c>
    </row>
    <row r="66" spans="1:94" ht="18" x14ac:dyDescent="0.25">
      <c r="A66" s="84"/>
      <c r="B66" s="84"/>
      <c r="C66" s="84"/>
      <c r="D66" s="84"/>
      <c r="E66" s="84"/>
      <c r="F66" s="132" t="s">
        <v>118</v>
      </c>
      <c r="G66" s="137" t="s">
        <v>119</v>
      </c>
      <c r="H66" s="134"/>
      <c r="I66" s="134"/>
      <c r="J66" s="134"/>
      <c r="K66" s="134"/>
      <c r="L66" s="134"/>
      <c r="M66" s="134"/>
      <c r="N66" s="136">
        <f t="shared" ref="N66:AS66" si="254">AVERAGE(N63,N65)</f>
        <v>2571.333333333333</v>
      </c>
      <c r="O66" s="136">
        <f t="shared" si="254"/>
        <v>22326.666666666668</v>
      </c>
      <c r="P66" s="136">
        <f t="shared" si="254"/>
        <v>40707.333333333343</v>
      </c>
      <c r="Q66" s="136">
        <f t="shared" si="254"/>
        <v>57713.333333333343</v>
      </c>
      <c r="R66" s="136">
        <f t="shared" si="254"/>
        <v>53412</v>
      </c>
      <c r="S66" s="136">
        <f t="shared" si="254"/>
        <v>49110.666666666672</v>
      </c>
      <c r="T66" s="136">
        <f t="shared" si="254"/>
        <v>44809.333333333328</v>
      </c>
      <c r="U66" s="136">
        <f t="shared" si="254"/>
        <v>40508</v>
      </c>
      <c r="V66" s="136">
        <f t="shared" si="254"/>
        <v>36206.666666666657</v>
      </c>
      <c r="W66" s="136">
        <f t="shared" si="254"/>
        <v>31905.333333333325</v>
      </c>
      <c r="X66" s="136">
        <f t="shared" si="254"/>
        <v>27603.999999999989</v>
      </c>
      <c r="Y66" s="136">
        <f t="shared" si="254"/>
        <v>23302.666666666653</v>
      </c>
      <c r="Z66" s="136">
        <f t="shared" si="254"/>
        <v>19001.333333333318</v>
      </c>
      <c r="AA66" s="136">
        <f t="shared" si="254"/>
        <v>14699.999999999982</v>
      </c>
      <c r="AB66" s="136">
        <f t="shared" si="254"/>
        <v>10398.66666666665</v>
      </c>
      <c r="AC66" s="136">
        <f t="shared" si="254"/>
        <v>6097.3333333333148</v>
      </c>
      <c r="AD66" s="136">
        <f t="shared" si="254"/>
        <v>1973.3333333333239</v>
      </c>
      <c r="AE66" s="136">
        <f t="shared" si="254"/>
        <v>0</v>
      </c>
      <c r="AF66" s="136">
        <f t="shared" si="254"/>
        <v>0</v>
      </c>
      <c r="AG66" s="136">
        <f t="shared" si="254"/>
        <v>0</v>
      </c>
      <c r="AH66" s="136">
        <f t="shared" si="254"/>
        <v>0</v>
      </c>
      <c r="AI66" s="136">
        <f t="shared" si="254"/>
        <v>0</v>
      </c>
      <c r="AJ66" s="136">
        <f t="shared" si="254"/>
        <v>0</v>
      </c>
      <c r="AK66" s="136">
        <f t="shared" si="254"/>
        <v>0</v>
      </c>
      <c r="AL66" s="136">
        <f t="shared" si="254"/>
        <v>0</v>
      </c>
      <c r="AM66" s="136">
        <f t="shared" si="254"/>
        <v>0</v>
      </c>
      <c r="AN66" s="136">
        <f t="shared" si="254"/>
        <v>0</v>
      </c>
      <c r="AO66" s="136">
        <f t="shared" si="254"/>
        <v>0</v>
      </c>
      <c r="AP66" s="136">
        <f t="shared" si="254"/>
        <v>0</v>
      </c>
      <c r="AQ66" s="136">
        <f t="shared" si="254"/>
        <v>0</v>
      </c>
      <c r="AR66" s="136">
        <f t="shared" si="254"/>
        <v>0</v>
      </c>
      <c r="AS66" s="136">
        <f t="shared" si="254"/>
        <v>0</v>
      </c>
      <c r="AT66" s="136">
        <f t="shared" ref="AT66:BY66" si="255">AVERAGE(AT63,AT65)</f>
        <v>0</v>
      </c>
      <c r="AU66" s="136">
        <f t="shared" si="255"/>
        <v>0</v>
      </c>
      <c r="AV66" s="136">
        <f t="shared" si="255"/>
        <v>0</v>
      </c>
      <c r="AW66" s="136">
        <f t="shared" si="255"/>
        <v>0</v>
      </c>
      <c r="AX66" s="136">
        <f t="shared" si="255"/>
        <v>0</v>
      </c>
      <c r="AY66" s="136">
        <f t="shared" si="255"/>
        <v>0</v>
      </c>
      <c r="AZ66" s="136">
        <f t="shared" si="255"/>
        <v>0</v>
      </c>
      <c r="BA66" s="136">
        <f t="shared" si="255"/>
        <v>0</v>
      </c>
      <c r="BB66" s="136">
        <f t="shared" si="255"/>
        <v>0</v>
      </c>
      <c r="BC66" s="136">
        <f t="shared" si="255"/>
        <v>0</v>
      </c>
      <c r="BD66" s="136">
        <f t="shared" si="255"/>
        <v>0</v>
      </c>
      <c r="BE66" s="136">
        <f t="shared" si="255"/>
        <v>0</v>
      </c>
      <c r="BF66" s="136">
        <f t="shared" si="255"/>
        <v>0</v>
      </c>
      <c r="BG66" s="136">
        <f t="shared" si="255"/>
        <v>0</v>
      </c>
      <c r="BH66" s="136">
        <f t="shared" si="255"/>
        <v>0</v>
      </c>
      <c r="BI66" s="136">
        <f t="shared" si="255"/>
        <v>0</v>
      </c>
      <c r="BJ66" s="136">
        <f t="shared" si="255"/>
        <v>0</v>
      </c>
      <c r="BK66" s="136">
        <f t="shared" si="255"/>
        <v>0</v>
      </c>
      <c r="BL66" s="136">
        <f t="shared" si="255"/>
        <v>0</v>
      </c>
      <c r="BM66" s="136">
        <f t="shared" si="255"/>
        <v>0</v>
      </c>
      <c r="BN66" s="136">
        <f t="shared" si="255"/>
        <v>0</v>
      </c>
      <c r="BO66" s="136">
        <f t="shared" si="255"/>
        <v>0</v>
      </c>
      <c r="BP66" s="136">
        <f t="shared" si="255"/>
        <v>0</v>
      </c>
      <c r="BQ66" s="136">
        <f t="shared" si="255"/>
        <v>0</v>
      </c>
      <c r="BR66" s="136">
        <f t="shared" si="255"/>
        <v>0</v>
      </c>
      <c r="BS66" s="136">
        <f t="shared" si="255"/>
        <v>0</v>
      </c>
      <c r="BT66" s="136">
        <f t="shared" si="255"/>
        <v>0</v>
      </c>
      <c r="BU66" s="136">
        <f t="shared" si="255"/>
        <v>0</v>
      </c>
      <c r="BV66" s="136">
        <f t="shared" si="255"/>
        <v>0</v>
      </c>
      <c r="BW66" s="136">
        <f t="shared" si="255"/>
        <v>0</v>
      </c>
      <c r="BX66" s="136">
        <f t="shared" si="255"/>
        <v>0</v>
      </c>
      <c r="BY66" s="136">
        <f t="shared" si="255"/>
        <v>0</v>
      </c>
      <c r="BZ66" s="136">
        <f t="shared" ref="BZ66:CP66" si="256">AVERAGE(BZ63,BZ65)</f>
        <v>0</v>
      </c>
      <c r="CA66" s="136">
        <f t="shared" si="256"/>
        <v>0</v>
      </c>
      <c r="CB66" s="136">
        <f t="shared" si="256"/>
        <v>0</v>
      </c>
      <c r="CC66" s="136">
        <f t="shared" si="256"/>
        <v>0</v>
      </c>
      <c r="CD66" s="136">
        <f t="shared" si="256"/>
        <v>0</v>
      </c>
      <c r="CE66" s="136">
        <f t="shared" si="256"/>
        <v>0</v>
      </c>
      <c r="CF66" s="136">
        <f t="shared" si="256"/>
        <v>0</v>
      </c>
      <c r="CG66" s="136">
        <f t="shared" si="256"/>
        <v>0</v>
      </c>
      <c r="CH66" s="136">
        <f t="shared" si="256"/>
        <v>0</v>
      </c>
      <c r="CI66" s="136">
        <f t="shared" si="256"/>
        <v>0</v>
      </c>
      <c r="CJ66" s="136">
        <f t="shared" si="256"/>
        <v>0</v>
      </c>
      <c r="CK66" s="136">
        <f t="shared" si="256"/>
        <v>0</v>
      </c>
      <c r="CL66" s="136">
        <f t="shared" si="256"/>
        <v>0</v>
      </c>
      <c r="CM66" s="136">
        <f t="shared" si="256"/>
        <v>0</v>
      </c>
      <c r="CN66" s="136">
        <f t="shared" si="256"/>
        <v>0</v>
      </c>
      <c r="CO66" s="136">
        <f t="shared" si="256"/>
        <v>0</v>
      </c>
      <c r="CP66" s="136">
        <f t="shared" si="256"/>
        <v>0</v>
      </c>
    </row>
    <row r="67" spans="1:94" s="83" customFormat="1" ht="18" x14ac:dyDescent="0.25">
      <c r="F67" s="138" t="s">
        <v>120</v>
      </c>
      <c r="G67" s="139">
        <v>3.1199999999999999E-2</v>
      </c>
      <c r="H67" s="140"/>
      <c r="I67" s="140"/>
      <c r="J67" s="140"/>
      <c r="K67" s="140"/>
      <c r="L67" s="140"/>
      <c r="M67" s="140"/>
      <c r="N67" s="141">
        <f t="shared" ref="N67:AS67" si="257">+N66*$G67+N64</f>
        <v>257.55893333333336</v>
      </c>
      <c r="O67" s="141">
        <f t="shared" si="257"/>
        <v>2248.5920000000001</v>
      </c>
      <c r="P67" s="141">
        <f t="shared" si="257"/>
        <v>4196.735466666667</v>
      </c>
      <c r="Q67" s="141">
        <f t="shared" si="257"/>
        <v>6101.9893333333339</v>
      </c>
      <c r="R67" s="141">
        <f t="shared" si="257"/>
        <v>5967.7877333333336</v>
      </c>
      <c r="S67" s="141">
        <f t="shared" si="257"/>
        <v>5833.5861333333341</v>
      </c>
      <c r="T67" s="141">
        <f t="shared" si="257"/>
        <v>5699.3845333333338</v>
      </c>
      <c r="U67" s="141">
        <f t="shared" si="257"/>
        <v>5565.1829333333335</v>
      </c>
      <c r="V67" s="141">
        <f t="shared" si="257"/>
        <v>5430.9813333333332</v>
      </c>
      <c r="W67" s="141">
        <f t="shared" si="257"/>
        <v>5296.7797333333338</v>
      </c>
      <c r="X67" s="141">
        <f t="shared" si="257"/>
        <v>5162.5781333333334</v>
      </c>
      <c r="Y67" s="141">
        <f t="shared" si="257"/>
        <v>5028.3765333333331</v>
      </c>
      <c r="Z67" s="141">
        <f t="shared" si="257"/>
        <v>4894.1749333333337</v>
      </c>
      <c r="AA67" s="141">
        <f t="shared" si="257"/>
        <v>4759.9733333333334</v>
      </c>
      <c r="AB67" s="141">
        <f t="shared" si="257"/>
        <v>4625.771733333333</v>
      </c>
      <c r="AC67" s="141">
        <f t="shared" si="257"/>
        <v>4491.5701333333336</v>
      </c>
      <c r="AD67" s="141">
        <f t="shared" si="257"/>
        <v>4008.2346666666476</v>
      </c>
      <c r="AE67" s="141">
        <f t="shared" si="257"/>
        <v>0</v>
      </c>
      <c r="AF67" s="141">
        <f t="shared" si="257"/>
        <v>0</v>
      </c>
      <c r="AG67" s="141">
        <f t="shared" si="257"/>
        <v>0</v>
      </c>
      <c r="AH67" s="141">
        <f t="shared" si="257"/>
        <v>0</v>
      </c>
      <c r="AI67" s="141">
        <f t="shared" si="257"/>
        <v>0</v>
      </c>
      <c r="AJ67" s="141">
        <f t="shared" si="257"/>
        <v>0</v>
      </c>
      <c r="AK67" s="141">
        <f t="shared" si="257"/>
        <v>0</v>
      </c>
      <c r="AL67" s="141">
        <f t="shared" si="257"/>
        <v>0</v>
      </c>
      <c r="AM67" s="141">
        <f t="shared" si="257"/>
        <v>0</v>
      </c>
      <c r="AN67" s="141">
        <f t="shared" si="257"/>
        <v>0</v>
      </c>
      <c r="AO67" s="141">
        <f t="shared" si="257"/>
        <v>0</v>
      </c>
      <c r="AP67" s="141">
        <f t="shared" si="257"/>
        <v>0</v>
      </c>
      <c r="AQ67" s="141">
        <f t="shared" si="257"/>
        <v>0</v>
      </c>
      <c r="AR67" s="141">
        <f t="shared" si="257"/>
        <v>0</v>
      </c>
      <c r="AS67" s="141">
        <f t="shared" si="257"/>
        <v>0</v>
      </c>
      <c r="AT67" s="141">
        <f t="shared" ref="AT67:BY67" si="258">+AT66*$G67+AT64</f>
        <v>0</v>
      </c>
      <c r="AU67" s="141">
        <f t="shared" si="258"/>
        <v>0</v>
      </c>
      <c r="AV67" s="141">
        <f t="shared" si="258"/>
        <v>0</v>
      </c>
      <c r="AW67" s="141">
        <f t="shared" si="258"/>
        <v>0</v>
      </c>
      <c r="AX67" s="141">
        <f t="shared" si="258"/>
        <v>0</v>
      </c>
      <c r="AY67" s="141">
        <f t="shared" si="258"/>
        <v>0</v>
      </c>
      <c r="AZ67" s="141">
        <f t="shared" si="258"/>
        <v>0</v>
      </c>
      <c r="BA67" s="141">
        <f t="shared" si="258"/>
        <v>0</v>
      </c>
      <c r="BB67" s="141">
        <f t="shared" si="258"/>
        <v>0</v>
      </c>
      <c r="BC67" s="141">
        <f t="shared" si="258"/>
        <v>0</v>
      </c>
      <c r="BD67" s="141">
        <f t="shared" si="258"/>
        <v>0</v>
      </c>
      <c r="BE67" s="141">
        <f t="shared" si="258"/>
        <v>0</v>
      </c>
      <c r="BF67" s="141">
        <f t="shared" si="258"/>
        <v>0</v>
      </c>
      <c r="BG67" s="141">
        <f t="shared" si="258"/>
        <v>0</v>
      </c>
      <c r="BH67" s="141">
        <f t="shared" si="258"/>
        <v>0</v>
      </c>
      <c r="BI67" s="141">
        <f t="shared" si="258"/>
        <v>0</v>
      </c>
      <c r="BJ67" s="141">
        <f t="shared" si="258"/>
        <v>0</v>
      </c>
      <c r="BK67" s="141">
        <f t="shared" si="258"/>
        <v>0</v>
      </c>
      <c r="BL67" s="141">
        <f t="shared" si="258"/>
        <v>0</v>
      </c>
      <c r="BM67" s="141">
        <f t="shared" si="258"/>
        <v>0</v>
      </c>
      <c r="BN67" s="141">
        <f t="shared" si="258"/>
        <v>0</v>
      </c>
      <c r="BO67" s="141">
        <f t="shared" si="258"/>
        <v>0</v>
      </c>
      <c r="BP67" s="141">
        <f t="shared" si="258"/>
        <v>0</v>
      </c>
      <c r="BQ67" s="141">
        <f t="shared" si="258"/>
        <v>0</v>
      </c>
      <c r="BR67" s="141">
        <f t="shared" si="258"/>
        <v>0</v>
      </c>
      <c r="BS67" s="141">
        <f t="shared" si="258"/>
        <v>0</v>
      </c>
      <c r="BT67" s="141">
        <f t="shared" si="258"/>
        <v>0</v>
      </c>
      <c r="BU67" s="141">
        <f t="shared" si="258"/>
        <v>0</v>
      </c>
      <c r="BV67" s="141">
        <f t="shared" si="258"/>
        <v>0</v>
      </c>
      <c r="BW67" s="141">
        <f t="shared" si="258"/>
        <v>0</v>
      </c>
      <c r="BX67" s="141">
        <f t="shared" si="258"/>
        <v>0</v>
      </c>
      <c r="BY67" s="141">
        <f t="shared" si="258"/>
        <v>0</v>
      </c>
      <c r="BZ67" s="141">
        <f t="shared" ref="BZ67:CP67" si="259">+BZ66*$G67+BZ64</f>
        <v>0</v>
      </c>
      <c r="CA67" s="141">
        <f t="shared" si="259"/>
        <v>0</v>
      </c>
      <c r="CB67" s="141">
        <f t="shared" si="259"/>
        <v>0</v>
      </c>
      <c r="CC67" s="141">
        <f t="shared" si="259"/>
        <v>0</v>
      </c>
      <c r="CD67" s="141">
        <f t="shared" si="259"/>
        <v>0</v>
      </c>
      <c r="CE67" s="141">
        <f t="shared" si="259"/>
        <v>0</v>
      </c>
      <c r="CF67" s="141">
        <f t="shared" si="259"/>
        <v>0</v>
      </c>
      <c r="CG67" s="141">
        <f t="shared" si="259"/>
        <v>0</v>
      </c>
      <c r="CH67" s="141">
        <f t="shared" si="259"/>
        <v>0</v>
      </c>
      <c r="CI67" s="141">
        <f t="shared" si="259"/>
        <v>0</v>
      </c>
      <c r="CJ67" s="141">
        <f t="shared" si="259"/>
        <v>0</v>
      </c>
      <c r="CK67" s="141">
        <f t="shared" si="259"/>
        <v>0</v>
      </c>
      <c r="CL67" s="141">
        <f t="shared" si="259"/>
        <v>0</v>
      </c>
      <c r="CM67" s="141">
        <f t="shared" si="259"/>
        <v>0</v>
      </c>
      <c r="CN67" s="141">
        <f t="shared" si="259"/>
        <v>0</v>
      </c>
      <c r="CO67" s="141">
        <f t="shared" si="259"/>
        <v>0</v>
      </c>
      <c r="CP67" s="141">
        <f t="shared" si="259"/>
        <v>0</v>
      </c>
    </row>
    <row r="70" spans="1:94" ht="26.25" x14ac:dyDescent="0.4">
      <c r="B70" s="144" t="s">
        <v>158</v>
      </c>
      <c r="C70" s="145"/>
      <c r="D70" s="145"/>
      <c r="E70" s="145"/>
      <c r="F70" s="142"/>
    </row>
    <row r="71" spans="1:94" ht="15" thickBot="1" x14ac:dyDescent="0.25"/>
    <row r="72" spans="1:94" ht="47.85" customHeight="1" thickBot="1" x14ac:dyDescent="0.25">
      <c r="B72" s="3" t="s">
        <v>1</v>
      </c>
      <c r="C72" s="4" t="e">
        <f>#REF!</f>
        <v>#REF!</v>
      </c>
      <c r="D72" s="5" t="s">
        <v>2</v>
      </c>
      <c r="E72" s="6"/>
      <c r="F72" s="7" t="s">
        <v>3</v>
      </c>
      <c r="G72" s="8" t="s">
        <v>4</v>
      </c>
      <c r="H72" s="9"/>
      <c r="I72" s="10"/>
      <c r="J72" s="11"/>
    </row>
    <row r="73" spans="1:94" ht="15" thickBot="1" x14ac:dyDescent="0.25"/>
    <row r="74" spans="1:94" ht="48.6" customHeight="1" thickBot="1" x14ac:dyDescent="0.25">
      <c r="B74" s="153" t="s">
        <v>5</v>
      </c>
      <c r="C74" s="154"/>
      <c r="D74" s="11"/>
      <c r="E74" s="11"/>
      <c r="F74" s="11"/>
      <c r="G74" s="11"/>
      <c r="H74" s="11"/>
      <c r="I74" s="11"/>
      <c r="J74" s="11"/>
      <c r="K74" s="11"/>
    </row>
    <row r="75" spans="1:94" ht="129.75" thickBot="1" x14ac:dyDescent="0.25">
      <c r="B75" s="12" t="s">
        <v>6</v>
      </c>
      <c r="C75" s="13" t="s">
        <v>7</v>
      </c>
      <c r="D75" s="14" t="s">
        <v>8</v>
      </c>
      <c r="E75" s="14" t="s">
        <v>9</v>
      </c>
      <c r="F75" s="14" t="s">
        <v>10</v>
      </c>
      <c r="G75" s="14" t="s">
        <v>11</v>
      </c>
      <c r="H75" s="15" t="s">
        <v>12</v>
      </c>
      <c r="I75" s="16" t="s">
        <v>13</v>
      </c>
      <c r="J75" s="17" t="s">
        <v>14</v>
      </c>
      <c r="K75" s="17" t="s">
        <v>15</v>
      </c>
      <c r="L75" s="17" t="s">
        <v>16</v>
      </c>
      <c r="M75" s="17" t="s">
        <v>17</v>
      </c>
      <c r="N75" s="17" t="s">
        <v>18</v>
      </c>
      <c r="O75" s="17" t="s">
        <v>19</v>
      </c>
      <c r="P75" s="17" t="s">
        <v>20</v>
      </c>
      <c r="Q75" s="17" t="s">
        <v>21</v>
      </c>
      <c r="R75" s="17" t="s">
        <v>22</v>
      </c>
      <c r="S75" s="17" t="s">
        <v>23</v>
      </c>
      <c r="T75" s="17" t="s">
        <v>24</v>
      </c>
      <c r="U75" s="17" t="s">
        <v>25</v>
      </c>
      <c r="V75" s="17" t="s">
        <v>26</v>
      </c>
      <c r="W75" s="17" t="s">
        <v>27</v>
      </c>
      <c r="X75" s="17" t="s">
        <v>28</v>
      </c>
      <c r="Y75" s="17" t="s">
        <v>29</v>
      </c>
      <c r="Z75" s="17" t="s">
        <v>30</v>
      </c>
      <c r="AA75" s="17" t="s">
        <v>31</v>
      </c>
      <c r="AB75" s="17" t="s">
        <v>32</v>
      </c>
      <c r="AC75" s="17" t="s">
        <v>33</v>
      </c>
      <c r="AD75" s="17" t="s">
        <v>34</v>
      </c>
      <c r="AE75" s="17" t="s">
        <v>35</v>
      </c>
      <c r="AF75" s="17" t="s">
        <v>36</v>
      </c>
      <c r="AG75" s="17" t="s">
        <v>37</v>
      </c>
      <c r="AH75" s="17" t="s">
        <v>38</v>
      </c>
      <c r="AI75" s="17" t="s">
        <v>39</v>
      </c>
      <c r="AJ75" s="17" t="s">
        <v>40</v>
      </c>
      <c r="AK75" s="17" t="s">
        <v>41</v>
      </c>
      <c r="AL75" s="17" t="s">
        <v>42</v>
      </c>
      <c r="AM75" s="17" t="s">
        <v>43</v>
      </c>
      <c r="AN75" s="17" t="s">
        <v>44</v>
      </c>
      <c r="AO75" s="17" t="s">
        <v>45</v>
      </c>
      <c r="AP75" s="17" t="s">
        <v>46</v>
      </c>
      <c r="AQ75" s="17" t="s">
        <v>47</v>
      </c>
      <c r="AR75" s="17" t="s">
        <v>48</v>
      </c>
      <c r="AS75" s="17" t="s">
        <v>49</v>
      </c>
      <c r="AT75" s="17" t="s">
        <v>50</v>
      </c>
      <c r="AU75" s="17" t="s">
        <v>51</v>
      </c>
      <c r="AV75" s="17" t="s">
        <v>52</v>
      </c>
      <c r="AW75" s="17" t="s">
        <v>53</v>
      </c>
      <c r="AX75" s="17" t="s">
        <v>54</v>
      </c>
      <c r="AY75" s="17" t="s">
        <v>55</v>
      </c>
      <c r="AZ75" s="17" t="s">
        <v>56</v>
      </c>
      <c r="BA75" s="17" t="s">
        <v>57</v>
      </c>
      <c r="BB75" s="17" t="s">
        <v>58</v>
      </c>
      <c r="BC75" s="17" t="s">
        <v>59</v>
      </c>
      <c r="BD75" s="17" t="s">
        <v>60</v>
      </c>
      <c r="BE75" s="17" t="s">
        <v>61</v>
      </c>
      <c r="BF75" s="17" t="s">
        <v>62</v>
      </c>
      <c r="BG75" s="17" t="s">
        <v>63</v>
      </c>
      <c r="BH75" s="17" t="s">
        <v>64</v>
      </c>
      <c r="BI75" s="17" t="s">
        <v>65</v>
      </c>
      <c r="BJ75" s="17" t="s">
        <v>66</v>
      </c>
      <c r="BK75" s="17" t="s">
        <v>67</v>
      </c>
      <c r="BL75" s="17" t="s">
        <v>68</v>
      </c>
      <c r="BM75" s="17" t="s">
        <v>69</v>
      </c>
      <c r="BN75" s="17" t="s">
        <v>70</v>
      </c>
      <c r="BO75" s="17" t="s">
        <v>71</v>
      </c>
      <c r="BP75" s="17" t="s">
        <v>72</v>
      </c>
      <c r="BQ75" s="17" t="s">
        <v>73</v>
      </c>
      <c r="BR75" s="17" t="s">
        <v>74</v>
      </c>
      <c r="BS75" s="17" t="s">
        <v>75</v>
      </c>
      <c r="BT75" s="17" t="s">
        <v>76</v>
      </c>
      <c r="BU75" s="17" t="s">
        <v>77</v>
      </c>
      <c r="BV75" s="17" t="s">
        <v>78</v>
      </c>
      <c r="BW75" s="17" t="s">
        <v>79</v>
      </c>
      <c r="BX75" s="17" t="s">
        <v>80</v>
      </c>
      <c r="BY75" s="17" t="s">
        <v>81</v>
      </c>
      <c r="BZ75" s="17" t="s">
        <v>82</v>
      </c>
      <c r="CA75" s="17" t="s">
        <v>83</v>
      </c>
      <c r="CB75" s="17" t="s">
        <v>84</v>
      </c>
      <c r="CC75" s="17" t="s">
        <v>85</v>
      </c>
      <c r="CD75" s="17" t="s">
        <v>86</v>
      </c>
      <c r="CE75" s="17" t="s">
        <v>87</v>
      </c>
      <c r="CF75" s="17" t="s">
        <v>88</v>
      </c>
      <c r="CG75" s="17" t="s">
        <v>89</v>
      </c>
      <c r="CH75" s="17" t="s">
        <v>90</v>
      </c>
      <c r="CI75" s="17" t="s">
        <v>91</v>
      </c>
      <c r="CJ75" s="17" t="s">
        <v>92</v>
      </c>
      <c r="CK75" s="17" t="s">
        <v>93</v>
      </c>
      <c r="CL75" s="17" t="s">
        <v>94</v>
      </c>
      <c r="CM75" s="17" t="s">
        <v>95</v>
      </c>
      <c r="CN75" s="17" t="s">
        <v>96</v>
      </c>
      <c r="CO75" s="17" t="s">
        <v>97</v>
      </c>
      <c r="CP75" s="18" t="s">
        <v>98</v>
      </c>
    </row>
    <row r="76" spans="1:94" ht="29.25" thickBot="1" x14ac:dyDescent="0.25">
      <c r="B76" s="155" t="s">
        <v>99</v>
      </c>
      <c r="C76" s="19" t="s">
        <v>156</v>
      </c>
      <c r="D76" s="81" t="s">
        <v>136</v>
      </c>
      <c r="E76" s="19" t="s">
        <v>100</v>
      </c>
      <c r="F76" s="20"/>
      <c r="G76" s="21">
        <v>15</v>
      </c>
      <c r="H76" s="22" t="s">
        <v>101</v>
      </c>
      <c r="I76" s="23"/>
      <c r="J76" s="24"/>
      <c r="K76" s="24"/>
      <c r="L76" s="24"/>
      <c r="M76" s="24"/>
      <c r="N76" s="76">
        <v>2660</v>
      </c>
      <c r="O76" s="76">
        <v>20680</v>
      </c>
      <c r="P76" s="76">
        <v>20680</v>
      </c>
      <c r="Q76" s="76">
        <v>20680</v>
      </c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7"/>
    </row>
    <row r="77" spans="1:94" ht="29.25" thickBot="1" x14ac:dyDescent="0.25">
      <c r="B77" s="156"/>
      <c r="C77" s="19" t="s">
        <v>156</v>
      </c>
      <c r="D77" s="81" t="s">
        <v>136</v>
      </c>
      <c r="E77" s="28" t="s">
        <v>102</v>
      </c>
      <c r="F77" s="29"/>
      <c r="G77" s="29"/>
      <c r="H77" s="30" t="s">
        <v>103</v>
      </c>
      <c r="I77" s="31"/>
      <c r="J77" s="32"/>
      <c r="K77" s="32"/>
      <c r="L77" s="32"/>
      <c r="M77" s="32"/>
      <c r="N77" s="33"/>
      <c r="O77" s="33"/>
      <c r="P77" s="33"/>
      <c r="Q77" s="33"/>
      <c r="R77" s="77">
        <v>620</v>
      </c>
      <c r="S77" s="77">
        <v>620</v>
      </c>
      <c r="T77" s="77">
        <v>620</v>
      </c>
      <c r="U77" s="77">
        <v>620</v>
      </c>
      <c r="V77" s="77">
        <v>620</v>
      </c>
      <c r="W77" s="77">
        <v>620</v>
      </c>
      <c r="X77" s="77">
        <v>620</v>
      </c>
      <c r="Y77" s="77">
        <v>620</v>
      </c>
      <c r="Z77" s="77">
        <v>620</v>
      </c>
      <c r="AA77" s="77">
        <v>620</v>
      </c>
      <c r="AB77" s="77">
        <v>620</v>
      </c>
      <c r="AC77" s="77">
        <v>620</v>
      </c>
      <c r="AD77" s="77">
        <v>620</v>
      </c>
      <c r="AE77" s="77">
        <v>620</v>
      </c>
      <c r="AF77" s="77">
        <v>620</v>
      </c>
      <c r="AG77" s="77">
        <v>620</v>
      </c>
      <c r="AH77" s="77">
        <v>620</v>
      </c>
      <c r="AI77" s="77">
        <v>620</v>
      </c>
      <c r="AJ77" s="77">
        <v>620</v>
      </c>
      <c r="AK77" s="77">
        <v>620</v>
      </c>
      <c r="AL77" s="77">
        <v>620</v>
      </c>
      <c r="AM77" s="77">
        <v>620</v>
      </c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4"/>
    </row>
    <row r="78" spans="1:94" ht="29.25" thickBot="1" x14ac:dyDescent="0.25">
      <c r="B78" s="156"/>
      <c r="C78" s="19" t="s">
        <v>156</v>
      </c>
      <c r="D78" s="81" t="s">
        <v>136</v>
      </c>
      <c r="E78" s="28" t="s">
        <v>104</v>
      </c>
      <c r="F78" s="67"/>
      <c r="G78" s="29"/>
      <c r="H78" s="30" t="s">
        <v>103</v>
      </c>
      <c r="I78" s="31"/>
      <c r="J78" s="32"/>
      <c r="K78" s="32"/>
      <c r="L78" s="32"/>
      <c r="M78" s="32"/>
      <c r="N78" s="35">
        <f>+N92</f>
        <v>257.55893333333336</v>
      </c>
      <c r="O78" s="35">
        <f t="shared" ref="O78:BZ78" si="260">+O92</f>
        <v>2254.4016000000001</v>
      </c>
      <c r="P78" s="35">
        <f t="shared" si="260"/>
        <v>4208.2298666666675</v>
      </c>
      <c r="Q78" s="35">
        <f t="shared" si="260"/>
        <v>6119.0437333333339</v>
      </c>
      <c r="R78" s="35">
        <f t="shared" si="260"/>
        <v>5984.4677333333339</v>
      </c>
      <c r="S78" s="35">
        <f t="shared" si="260"/>
        <v>5849.8917333333338</v>
      </c>
      <c r="T78" s="35">
        <f t="shared" si="260"/>
        <v>5715.3157333333338</v>
      </c>
      <c r="U78" s="35">
        <f t="shared" si="260"/>
        <v>5580.7397333333338</v>
      </c>
      <c r="V78" s="35">
        <f t="shared" si="260"/>
        <v>5446.1637333333338</v>
      </c>
      <c r="W78" s="35">
        <f t="shared" si="260"/>
        <v>5311.5877333333337</v>
      </c>
      <c r="X78" s="35">
        <f t="shared" si="260"/>
        <v>5177.0117333333337</v>
      </c>
      <c r="Y78" s="35">
        <f t="shared" si="260"/>
        <v>5042.4357333333337</v>
      </c>
      <c r="Z78" s="35">
        <f t="shared" si="260"/>
        <v>4907.8597333333337</v>
      </c>
      <c r="AA78" s="35">
        <f t="shared" si="260"/>
        <v>4773.2837333333337</v>
      </c>
      <c r="AB78" s="35">
        <f t="shared" si="260"/>
        <v>4638.7077333333336</v>
      </c>
      <c r="AC78" s="35">
        <f t="shared" si="260"/>
        <v>4504.1317333333336</v>
      </c>
      <c r="AD78" s="35">
        <f t="shared" si="260"/>
        <v>4020.4218666666475</v>
      </c>
      <c r="AE78" s="35">
        <f t="shared" si="260"/>
        <v>0</v>
      </c>
      <c r="AF78" s="35">
        <f t="shared" si="260"/>
        <v>0</v>
      </c>
      <c r="AG78" s="35">
        <f t="shared" si="260"/>
        <v>0</v>
      </c>
      <c r="AH78" s="35">
        <f t="shared" si="260"/>
        <v>0</v>
      </c>
      <c r="AI78" s="35">
        <f t="shared" si="260"/>
        <v>0</v>
      </c>
      <c r="AJ78" s="35">
        <f t="shared" si="260"/>
        <v>0</v>
      </c>
      <c r="AK78" s="35">
        <f t="shared" si="260"/>
        <v>0</v>
      </c>
      <c r="AL78" s="35">
        <f t="shared" si="260"/>
        <v>0</v>
      </c>
      <c r="AM78" s="35">
        <f t="shared" si="260"/>
        <v>0</v>
      </c>
      <c r="AN78" s="35">
        <f t="shared" si="260"/>
        <v>0</v>
      </c>
      <c r="AO78" s="35">
        <f t="shared" si="260"/>
        <v>0</v>
      </c>
      <c r="AP78" s="35">
        <f t="shared" si="260"/>
        <v>0</v>
      </c>
      <c r="AQ78" s="35">
        <f t="shared" si="260"/>
        <v>0</v>
      </c>
      <c r="AR78" s="35">
        <f t="shared" si="260"/>
        <v>0</v>
      </c>
      <c r="AS78" s="35">
        <f t="shared" si="260"/>
        <v>0</v>
      </c>
      <c r="AT78" s="35">
        <f t="shared" si="260"/>
        <v>0</v>
      </c>
      <c r="AU78" s="35">
        <f t="shared" si="260"/>
        <v>0</v>
      </c>
      <c r="AV78" s="35">
        <f t="shared" si="260"/>
        <v>0</v>
      </c>
      <c r="AW78" s="35">
        <f t="shared" si="260"/>
        <v>0</v>
      </c>
      <c r="AX78" s="35">
        <f t="shared" si="260"/>
        <v>0</v>
      </c>
      <c r="AY78" s="35">
        <f t="shared" si="260"/>
        <v>0</v>
      </c>
      <c r="AZ78" s="35">
        <f t="shared" si="260"/>
        <v>0</v>
      </c>
      <c r="BA78" s="35">
        <f t="shared" si="260"/>
        <v>0</v>
      </c>
      <c r="BB78" s="35">
        <f t="shared" si="260"/>
        <v>0</v>
      </c>
      <c r="BC78" s="35">
        <f t="shared" si="260"/>
        <v>0</v>
      </c>
      <c r="BD78" s="35">
        <f t="shared" si="260"/>
        <v>0</v>
      </c>
      <c r="BE78" s="35">
        <f t="shared" si="260"/>
        <v>0</v>
      </c>
      <c r="BF78" s="35">
        <f t="shared" si="260"/>
        <v>0</v>
      </c>
      <c r="BG78" s="35">
        <f t="shared" si="260"/>
        <v>0</v>
      </c>
      <c r="BH78" s="35">
        <f t="shared" si="260"/>
        <v>0</v>
      </c>
      <c r="BI78" s="35">
        <f t="shared" si="260"/>
        <v>0</v>
      </c>
      <c r="BJ78" s="35">
        <f t="shared" si="260"/>
        <v>0</v>
      </c>
      <c r="BK78" s="35">
        <f t="shared" si="260"/>
        <v>0</v>
      </c>
      <c r="BL78" s="35">
        <f t="shared" si="260"/>
        <v>0</v>
      </c>
      <c r="BM78" s="35">
        <f t="shared" si="260"/>
        <v>0</v>
      </c>
      <c r="BN78" s="35">
        <f t="shared" si="260"/>
        <v>0</v>
      </c>
      <c r="BO78" s="35">
        <f t="shared" si="260"/>
        <v>0</v>
      </c>
      <c r="BP78" s="35">
        <f t="shared" si="260"/>
        <v>0</v>
      </c>
      <c r="BQ78" s="35">
        <f t="shared" si="260"/>
        <v>0</v>
      </c>
      <c r="BR78" s="35">
        <f t="shared" si="260"/>
        <v>0</v>
      </c>
      <c r="BS78" s="35">
        <f t="shared" si="260"/>
        <v>0</v>
      </c>
      <c r="BT78" s="35">
        <f t="shared" si="260"/>
        <v>0</v>
      </c>
      <c r="BU78" s="35">
        <f t="shared" si="260"/>
        <v>0</v>
      </c>
      <c r="BV78" s="35">
        <f t="shared" si="260"/>
        <v>0</v>
      </c>
      <c r="BW78" s="35">
        <f t="shared" si="260"/>
        <v>0</v>
      </c>
      <c r="BX78" s="35">
        <f t="shared" si="260"/>
        <v>0</v>
      </c>
      <c r="BY78" s="35">
        <f t="shared" si="260"/>
        <v>0</v>
      </c>
      <c r="BZ78" s="35">
        <f t="shared" si="260"/>
        <v>0</v>
      </c>
      <c r="CA78" s="35">
        <f t="shared" ref="CA78:CP78" si="261">+CA92</f>
        <v>0</v>
      </c>
      <c r="CB78" s="35">
        <f t="shared" si="261"/>
        <v>0</v>
      </c>
      <c r="CC78" s="35">
        <f t="shared" si="261"/>
        <v>0</v>
      </c>
      <c r="CD78" s="35">
        <f t="shared" si="261"/>
        <v>0</v>
      </c>
      <c r="CE78" s="35">
        <f t="shared" si="261"/>
        <v>0</v>
      </c>
      <c r="CF78" s="35">
        <f t="shared" si="261"/>
        <v>0</v>
      </c>
      <c r="CG78" s="35">
        <f t="shared" si="261"/>
        <v>0</v>
      </c>
      <c r="CH78" s="35">
        <f t="shared" si="261"/>
        <v>0</v>
      </c>
      <c r="CI78" s="35">
        <f t="shared" si="261"/>
        <v>0</v>
      </c>
      <c r="CJ78" s="35">
        <f t="shared" si="261"/>
        <v>0</v>
      </c>
      <c r="CK78" s="35">
        <f t="shared" si="261"/>
        <v>0</v>
      </c>
      <c r="CL78" s="35">
        <f t="shared" si="261"/>
        <v>0</v>
      </c>
      <c r="CM78" s="35">
        <f t="shared" si="261"/>
        <v>0</v>
      </c>
      <c r="CN78" s="35">
        <f t="shared" si="261"/>
        <v>0</v>
      </c>
      <c r="CO78" s="35">
        <f t="shared" si="261"/>
        <v>0</v>
      </c>
      <c r="CP78" s="35">
        <f t="shared" si="261"/>
        <v>0</v>
      </c>
    </row>
    <row r="79" spans="1:94" ht="29.25" thickBot="1" x14ac:dyDescent="0.3">
      <c r="B79" s="156"/>
      <c r="C79" s="19" t="s">
        <v>156</v>
      </c>
      <c r="D79" s="81" t="s">
        <v>136</v>
      </c>
      <c r="E79" s="28" t="s">
        <v>105</v>
      </c>
      <c r="F79" s="36">
        <v>3.5000000000000003E-2</v>
      </c>
      <c r="G79" s="29"/>
      <c r="H79" s="30" t="s">
        <v>103</v>
      </c>
      <c r="I79" s="31"/>
      <c r="J79" s="32"/>
      <c r="K79" s="32"/>
      <c r="L79" s="32"/>
      <c r="M79" s="32"/>
      <c r="N79" s="37">
        <f>+$F79</f>
        <v>3.5000000000000003E-2</v>
      </c>
      <c r="O79" s="38">
        <f>N79</f>
        <v>3.5000000000000003E-2</v>
      </c>
      <c r="P79" s="38">
        <f t="shared" ref="P79" si="262">O79</f>
        <v>3.5000000000000003E-2</v>
      </c>
      <c r="Q79" s="38">
        <f t="shared" ref="Q79" si="263">P79</f>
        <v>3.5000000000000003E-2</v>
      </c>
      <c r="R79" s="38">
        <f t="shared" ref="R79" si="264">Q79</f>
        <v>3.5000000000000003E-2</v>
      </c>
      <c r="S79" s="38">
        <f t="shared" ref="S79" si="265">R79</f>
        <v>3.5000000000000003E-2</v>
      </c>
      <c r="T79" s="38">
        <f t="shared" ref="T79" si="266">S79</f>
        <v>3.5000000000000003E-2</v>
      </c>
      <c r="U79" s="38">
        <f t="shared" ref="U79" si="267">T79</f>
        <v>3.5000000000000003E-2</v>
      </c>
      <c r="V79" s="38">
        <f t="shared" ref="V79" si="268">U79</f>
        <v>3.5000000000000003E-2</v>
      </c>
      <c r="W79" s="38">
        <f t="shared" ref="W79" si="269">V79</f>
        <v>3.5000000000000003E-2</v>
      </c>
      <c r="X79" s="38">
        <f t="shared" ref="X79" si="270">W79</f>
        <v>3.5000000000000003E-2</v>
      </c>
      <c r="Y79" s="38">
        <f t="shared" ref="Y79" si="271">X79</f>
        <v>3.5000000000000003E-2</v>
      </c>
      <c r="Z79" s="38">
        <f t="shared" ref="Z79" si="272">Y79</f>
        <v>3.5000000000000003E-2</v>
      </c>
      <c r="AA79" s="38">
        <f t="shared" ref="AA79" si="273">Z79</f>
        <v>3.5000000000000003E-2</v>
      </c>
      <c r="AB79" s="38">
        <f t="shared" ref="AB79" si="274">AA79</f>
        <v>3.5000000000000003E-2</v>
      </c>
      <c r="AC79" s="38">
        <f t="shared" ref="AC79" si="275">AB79</f>
        <v>3.5000000000000003E-2</v>
      </c>
      <c r="AD79" s="38">
        <f t="shared" ref="AD79" si="276">AC79</f>
        <v>3.5000000000000003E-2</v>
      </c>
      <c r="AE79" s="38">
        <f t="shared" ref="AE79" si="277">AD79</f>
        <v>3.5000000000000003E-2</v>
      </c>
      <c r="AF79" s="38">
        <f t="shared" ref="AF79" si="278">AE79</f>
        <v>3.5000000000000003E-2</v>
      </c>
      <c r="AG79" s="38">
        <f t="shared" ref="AG79" si="279">AF79</f>
        <v>3.5000000000000003E-2</v>
      </c>
      <c r="AH79" s="38">
        <f t="shared" ref="AH79" si="280">AG79</f>
        <v>3.5000000000000003E-2</v>
      </c>
      <c r="AI79" s="38">
        <f t="shared" ref="AI79" si="281">AH79</f>
        <v>3.5000000000000003E-2</v>
      </c>
      <c r="AJ79" s="38">
        <f t="shared" ref="AJ79" si="282">AI79</f>
        <v>3.5000000000000003E-2</v>
      </c>
      <c r="AK79" s="38">
        <f t="shared" ref="AK79" si="283">AJ79</f>
        <v>3.5000000000000003E-2</v>
      </c>
      <c r="AL79" s="38">
        <f t="shared" ref="AL79" si="284">AK79</f>
        <v>3.5000000000000003E-2</v>
      </c>
      <c r="AM79" s="38">
        <f t="shared" ref="AM79" si="285">AL79</f>
        <v>3.5000000000000003E-2</v>
      </c>
      <c r="AN79" s="38"/>
      <c r="AO79" s="38"/>
      <c r="AP79" s="38"/>
      <c r="AQ79" s="38"/>
      <c r="AR79" s="38"/>
      <c r="AS79" s="37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7"/>
      <c r="CM79" s="38"/>
      <c r="CN79" s="38"/>
      <c r="CO79" s="38"/>
      <c r="CP79" s="38"/>
    </row>
    <row r="80" spans="1:94" ht="29.25" thickBot="1" x14ac:dyDescent="0.25">
      <c r="B80" s="156"/>
      <c r="C80" s="19" t="s">
        <v>156</v>
      </c>
      <c r="D80" s="81" t="s">
        <v>136</v>
      </c>
      <c r="E80" s="28" t="s">
        <v>106</v>
      </c>
      <c r="F80" s="29"/>
      <c r="G80" s="29"/>
      <c r="H80" s="30" t="s">
        <v>103</v>
      </c>
      <c r="I80" s="31"/>
      <c r="J80" s="32"/>
      <c r="K80" s="32"/>
      <c r="L80" s="32"/>
      <c r="M80" s="32"/>
      <c r="N80" s="39">
        <f>1/(1+N79)</f>
        <v>0.96618357487922713</v>
      </c>
      <c r="O80" s="39">
        <f>1/(1+O79)*N80</f>
        <v>0.93351070036640305</v>
      </c>
      <c r="P80" s="39">
        <f t="shared" ref="P80" si="286">1/(1+P79)*O80</f>
        <v>0.90194270566802237</v>
      </c>
      <c r="Q80" s="39">
        <f t="shared" ref="Q80" si="287">1/(1+Q79)*P80</f>
        <v>0.87144222769857238</v>
      </c>
      <c r="R80" s="39">
        <f t="shared" ref="R80" si="288">1/(1+R79)*Q80</f>
        <v>0.84197316685852408</v>
      </c>
      <c r="S80" s="39">
        <f t="shared" ref="S80" si="289">1/(1+S79)*R80</f>
        <v>0.81350064430775282</v>
      </c>
      <c r="T80" s="39">
        <f t="shared" ref="T80" si="290">1/(1+T79)*S80</f>
        <v>0.78599096068381924</v>
      </c>
      <c r="U80" s="39">
        <f t="shared" ref="U80" si="291">1/(1+U79)*T80</f>
        <v>0.75941155621625056</v>
      </c>
      <c r="V80" s="39">
        <f t="shared" ref="V80" si="292">1/(1+V79)*U80</f>
        <v>0.73373097218961414</v>
      </c>
      <c r="W80" s="39">
        <f t="shared" ref="W80" si="293">1/(1+W79)*V80</f>
        <v>0.70891881370977217</v>
      </c>
      <c r="X80" s="39">
        <f t="shared" ref="X80" si="294">1/(1+X79)*W80</f>
        <v>0.68494571372924851</v>
      </c>
      <c r="Y80" s="39">
        <f t="shared" ref="Y80" si="295">1/(1+Y79)*X80</f>
        <v>0.66178329828912907</v>
      </c>
      <c r="Z80" s="39">
        <f t="shared" ref="Z80" si="296">1/(1+Z79)*Y80</f>
        <v>0.63940415293635666</v>
      </c>
      <c r="AA80" s="39">
        <f t="shared" ref="AA80" si="297">1/(1+AA79)*Z80</f>
        <v>0.61778179027667313</v>
      </c>
      <c r="AB80" s="39">
        <f t="shared" ref="AB80" si="298">1/(1+AB79)*AA80</f>
        <v>0.59689061862480497</v>
      </c>
      <c r="AC80" s="39">
        <f t="shared" ref="AC80" si="299">1/(1+AC79)*AB80</f>
        <v>0.57670591171478747</v>
      </c>
      <c r="AD80" s="39">
        <f t="shared" ref="AD80" si="300">1/(1+AD79)*AC80</f>
        <v>0.55720377943457733</v>
      </c>
      <c r="AE80" s="39">
        <f t="shared" ref="AE80" si="301">1/(1+AE79)*AD80</f>
        <v>0.53836113955031628</v>
      </c>
      <c r="AF80" s="39">
        <f t="shared" ref="AF80" si="302">1/(1+AF79)*AE80</f>
        <v>0.520155690386779</v>
      </c>
      <c r="AG80" s="39">
        <f t="shared" ref="AG80" si="303">1/(1+AG79)*AF80</f>
        <v>0.50256588443167061</v>
      </c>
      <c r="AH80" s="39">
        <f t="shared" ref="AH80" si="304">1/(1+AH79)*AG80</f>
        <v>0.48557090283253201</v>
      </c>
      <c r="AI80" s="39">
        <f t="shared" ref="AI80" si="305">1/(1+AI79)*AH80</f>
        <v>0.46915063075606961</v>
      </c>
      <c r="AJ80" s="39">
        <f t="shared" ref="AJ80" si="306">1/(1+AJ79)*AI80</f>
        <v>0.45328563358074364</v>
      </c>
      <c r="AK80" s="39">
        <f t="shared" ref="AK80" si="307">1/(1+AK79)*AJ80</f>
        <v>0.43795713389443836</v>
      </c>
      <c r="AL80" s="39">
        <f t="shared" ref="AL80" si="308">1/(1+AL79)*AK80</f>
        <v>0.42314698926998878</v>
      </c>
      <c r="AM80" s="39">
        <f t="shared" ref="AM80" si="309">1/(1+AM79)*AL80</f>
        <v>0.40883767079225974</v>
      </c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</row>
    <row r="81" spans="2:94" ht="29.25" thickBot="1" x14ac:dyDescent="0.25">
      <c r="B81" s="156"/>
      <c r="C81" s="19" t="s">
        <v>156</v>
      </c>
      <c r="D81" s="81" t="s">
        <v>136</v>
      </c>
      <c r="E81" s="28" t="s">
        <v>107</v>
      </c>
      <c r="F81" s="28" t="s">
        <v>108</v>
      </c>
      <c r="G81" s="28"/>
      <c r="H81" s="28" t="s">
        <v>109</v>
      </c>
      <c r="I81" s="31"/>
      <c r="J81" s="32"/>
      <c r="K81" s="32"/>
      <c r="L81" s="32"/>
      <c r="M81" s="32"/>
      <c r="N81" s="33"/>
      <c r="O81" s="77">
        <f>2514/3</f>
        <v>838</v>
      </c>
      <c r="P81" s="77">
        <f>2514/3</f>
        <v>838</v>
      </c>
      <c r="Q81" s="77">
        <f>2514/3</f>
        <v>838</v>
      </c>
      <c r="R81" s="68"/>
      <c r="S81" s="68"/>
      <c r="T81" s="68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4"/>
    </row>
    <row r="82" spans="2:94" ht="29.25" thickBot="1" x14ac:dyDescent="0.25">
      <c r="B82" s="156"/>
      <c r="C82" s="19" t="s">
        <v>156</v>
      </c>
      <c r="D82" s="81" t="s">
        <v>136</v>
      </c>
      <c r="E82" s="30" t="s">
        <v>107</v>
      </c>
      <c r="F82" s="28" t="s">
        <v>110</v>
      </c>
      <c r="G82" s="28"/>
      <c r="H82" s="40" t="s">
        <v>109</v>
      </c>
      <c r="I82" s="41"/>
      <c r="J82" s="32"/>
      <c r="K82" s="32"/>
      <c r="L82" s="32"/>
      <c r="M82" s="32"/>
      <c r="N82" s="33"/>
      <c r="O82" s="33"/>
      <c r="P82" s="33"/>
      <c r="Q82" s="68"/>
      <c r="R82" s="68"/>
      <c r="S82" s="68"/>
      <c r="T82" s="68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4"/>
    </row>
    <row r="83" spans="2:94" s="42" customFormat="1" ht="29.25" thickBot="1" x14ac:dyDescent="0.25">
      <c r="B83" s="156"/>
      <c r="C83" s="19" t="s">
        <v>156</v>
      </c>
      <c r="D83" s="81" t="s">
        <v>136</v>
      </c>
      <c r="E83" s="44" t="s">
        <v>111</v>
      </c>
      <c r="F83" s="43"/>
      <c r="G83" s="43"/>
      <c r="H83" s="43" t="s">
        <v>101</v>
      </c>
      <c r="I83" s="45"/>
      <c r="J83" s="46"/>
      <c r="K83" s="46"/>
      <c r="L83" s="46"/>
      <c r="M83" s="46"/>
      <c r="N83" s="47">
        <f t="shared" ref="N83:BY83" si="310">IF((N77+N78)*N80&lt;&gt;0,(N77+N78)*N80,"")</f>
        <v>248.84921095008056</v>
      </c>
      <c r="O83" s="47">
        <f t="shared" si="310"/>
        <v>2104.5080165231398</v>
      </c>
      <c r="P83" s="47">
        <f t="shared" si="310"/>
        <v>3795.5822320143152</v>
      </c>
      <c r="Q83" s="47">
        <f t="shared" si="310"/>
        <v>5332.3931023609894</v>
      </c>
      <c r="R83" s="47">
        <f t="shared" si="310"/>
        <v>5560.7846128496058</v>
      </c>
      <c r="S83" s="47">
        <f t="shared" si="310"/>
        <v>5263.2610936680703</v>
      </c>
      <c r="T83" s="47">
        <f t="shared" si="310"/>
        <v>4979.5008994779819</v>
      </c>
      <c r="U83" s="47">
        <f t="shared" si="310"/>
        <v>4708.9134105826051</v>
      </c>
      <c r="V83" s="47">
        <f t="shared" si="310"/>
        <v>4450.9322135200464</v>
      </c>
      <c r="W83" s="47">
        <f t="shared" si="310"/>
        <v>4205.0141393301037</v>
      </c>
      <c r="X83" s="47">
        <f t="shared" si="310"/>
        <v>3970.6383391848281</v>
      </c>
      <c r="Y83" s="47">
        <f t="shared" si="310"/>
        <v>3747.3053959555568</v>
      </c>
      <c r="Z83" s="47">
        <f t="shared" si="310"/>
        <v>3534.5364703429946</v>
      </c>
      <c r="AA83" s="47">
        <f t="shared" si="310"/>
        <v>3331.8724802487263</v>
      </c>
      <c r="AB83" s="47">
        <f t="shared" si="310"/>
        <v>3138.8733121163796</v>
      </c>
      <c r="AC83" s="47">
        <f t="shared" si="310"/>
        <v>2955.1170630186743</v>
      </c>
      <c r="AD83" s="47">
        <f t="shared" si="310"/>
        <v>2585.6606022775122</v>
      </c>
      <c r="AE83" s="47">
        <f t="shared" si="310"/>
        <v>333.78390652119612</v>
      </c>
      <c r="AF83" s="47">
        <f t="shared" si="310"/>
        <v>322.49652803980297</v>
      </c>
      <c r="AG83" s="47">
        <f t="shared" si="310"/>
        <v>311.59084834763576</v>
      </c>
      <c r="AH83" s="47">
        <f t="shared" si="310"/>
        <v>301.05395975616983</v>
      </c>
      <c r="AI83" s="47">
        <f t="shared" si="310"/>
        <v>290.87339106876317</v>
      </c>
      <c r="AJ83" s="47">
        <f t="shared" si="310"/>
        <v>281.03709282006105</v>
      </c>
      <c r="AK83" s="47">
        <f t="shared" si="310"/>
        <v>271.53342301455177</v>
      </c>
      <c r="AL83" s="47">
        <f t="shared" si="310"/>
        <v>262.35113334739304</v>
      </c>
      <c r="AM83" s="47">
        <f t="shared" si="310"/>
        <v>253.47935589120104</v>
      </c>
      <c r="AN83" s="47" t="str">
        <f t="shared" si="310"/>
        <v/>
      </c>
      <c r="AO83" s="47" t="str">
        <f t="shared" si="310"/>
        <v/>
      </c>
      <c r="AP83" s="47" t="str">
        <f t="shared" si="310"/>
        <v/>
      </c>
      <c r="AQ83" s="47" t="str">
        <f t="shared" si="310"/>
        <v/>
      </c>
      <c r="AR83" s="47" t="str">
        <f t="shared" si="310"/>
        <v/>
      </c>
      <c r="AS83" s="47" t="str">
        <f t="shared" si="310"/>
        <v/>
      </c>
      <c r="AT83" s="47" t="str">
        <f t="shared" si="310"/>
        <v/>
      </c>
      <c r="AU83" s="47" t="str">
        <f t="shared" si="310"/>
        <v/>
      </c>
      <c r="AV83" s="47" t="str">
        <f t="shared" si="310"/>
        <v/>
      </c>
      <c r="AW83" s="47" t="str">
        <f t="shared" si="310"/>
        <v/>
      </c>
      <c r="AX83" s="47" t="str">
        <f t="shared" si="310"/>
        <v/>
      </c>
      <c r="AY83" s="47" t="str">
        <f t="shared" si="310"/>
        <v/>
      </c>
      <c r="AZ83" s="47" t="str">
        <f t="shared" si="310"/>
        <v/>
      </c>
      <c r="BA83" s="47" t="str">
        <f t="shared" si="310"/>
        <v/>
      </c>
      <c r="BB83" s="47" t="str">
        <f t="shared" si="310"/>
        <v/>
      </c>
      <c r="BC83" s="47" t="str">
        <f t="shared" si="310"/>
        <v/>
      </c>
      <c r="BD83" s="47" t="str">
        <f t="shared" si="310"/>
        <v/>
      </c>
      <c r="BE83" s="47" t="str">
        <f t="shared" si="310"/>
        <v/>
      </c>
      <c r="BF83" s="47" t="str">
        <f t="shared" si="310"/>
        <v/>
      </c>
      <c r="BG83" s="47" t="str">
        <f t="shared" si="310"/>
        <v/>
      </c>
      <c r="BH83" s="47" t="str">
        <f t="shared" si="310"/>
        <v/>
      </c>
      <c r="BI83" s="47" t="str">
        <f t="shared" si="310"/>
        <v/>
      </c>
      <c r="BJ83" s="47" t="str">
        <f t="shared" si="310"/>
        <v/>
      </c>
      <c r="BK83" s="47" t="str">
        <f t="shared" si="310"/>
        <v/>
      </c>
      <c r="BL83" s="47" t="str">
        <f t="shared" si="310"/>
        <v/>
      </c>
      <c r="BM83" s="47" t="str">
        <f t="shared" si="310"/>
        <v/>
      </c>
      <c r="BN83" s="47" t="str">
        <f t="shared" si="310"/>
        <v/>
      </c>
      <c r="BO83" s="47" t="str">
        <f t="shared" si="310"/>
        <v/>
      </c>
      <c r="BP83" s="47" t="str">
        <f t="shared" si="310"/>
        <v/>
      </c>
      <c r="BQ83" s="47" t="str">
        <f t="shared" si="310"/>
        <v/>
      </c>
      <c r="BR83" s="47" t="str">
        <f t="shared" si="310"/>
        <v/>
      </c>
      <c r="BS83" s="47" t="str">
        <f t="shared" si="310"/>
        <v/>
      </c>
      <c r="BT83" s="47" t="str">
        <f t="shared" si="310"/>
        <v/>
      </c>
      <c r="BU83" s="47" t="str">
        <f t="shared" si="310"/>
        <v/>
      </c>
      <c r="BV83" s="47" t="str">
        <f t="shared" si="310"/>
        <v/>
      </c>
      <c r="BW83" s="47" t="str">
        <f t="shared" si="310"/>
        <v/>
      </c>
      <c r="BX83" s="47" t="str">
        <f t="shared" si="310"/>
        <v/>
      </c>
      <c r="BY83" s="47" t="str">
        <f t="shared" si="310"/>
        <v/>
      </c>
      <c r="BZ83" s="47" t="str">
        <f t="shared" ref="BZ83:CP83" si="311">IF((BZ77+BZ78)*BZ80&lt;&gt;0,(BZ77+BZ78)*BZ80,"")</f>
        <v/>
      </c>
      <c r="CA83" s="47" t="str">
        <f t="shared" si="311"/>
        <v/>
      </c>
      <c r="CB83" s="47" t="str">
        <f t="shared" si="311"/>
        <v/>
      </c>
      <c r="CC83" s="47" t="str">
        <f t="shared" si="311"/>
        <v/>
      </c>
      <c r="CD83" s="47" t="str">
        <f t="shared" si="311"/>
        <v/>
      </c>
      <c r="CE83" s="47" t="str">
        <f t="shared" si="311"/>
        <v/>
      </c>
      <c r="CF83" s="47" t="str">
        <f t="shared" si="311"/>
        <v/>
      </c>
      <c r="CG83" s="47" t="str">
        <f t="shared" si="311"/>
        <v/>
      </c>
      <c r="CH83" s="47" t="str">
        <f t="shared" si="311"/>
        <v/>
      </c>
      <c r="CI83" s="47" t="str">
        <f t="shared" si="311"/>
        <v/>
      </c>
      <c r="CJ83" s="47" t="str">
        <f t="shared" si="311"/>
        <v/>
      </c>
      <c r="CK83" s="47" t="str">
        <f t="shared" si="311"/>
        <v/>
      </c>
      <c r="CL83" s="47" t="str">
        <f t="shared" si="311"/>
        <v/>
      </c>
      <c r="CM83" s="47" t="str">
        <f t="shared" si="311"/>
        <v/>
      </c>
      <c r="CN83" s="47" t="str">
        <f t="shared" si="311"/>
        <v/>
      </c>
      <c r="CO83" s="47" t="str">
        <f t="shared" si="311"/>
        <v/>
      </c>
      <c r="CP83" s="48" t="str">
        <f t="shared" si="311"/>
        <v/>
      </c>
    </row>
    <row r="84" spans="2:94" s="42" customFormat="1" ht="29.25" thickBot="1" x14ac:dyDescent="0.25">
      <c r="B84" s="157"/>
      <c r="C84" s="19" t="s">
        <v>156</v>
      </c>
      <c r="D84" s="81" t="s">
        <v>136</v>
      </c>
      <c r="E84" s="44" t="s">
        <v>112</v>
      </c>
      <c r="F84" s="43"/>
      <c r="G84" s="43"/>
      <c r="H84" s="43" t="s">
        <v>101</v>
      </c>
      <c r="I84" s="158">
        <f>IF(SUM($N$83:$CP$83)&lt;&gt;0,SUM($N$83:$CP$83),"")</f>
        <v>66541.942233228387</v>
      </c>
      <c r="J84" s="159"/>
      <c r="K84" s="159"/>
      <c r="L84" s="159"/>
      <c r="M84" s="160"/>
    </row>
    <row r="85" spans="2:94" s="42" customFormat="1" ht="35.25" customHeight="1" x14ac:dyDescent="0.2">
      <c r="B85" s="49"/>
      <c r="C85" s="50"/>
      <c r="D85" s="50"/>
      <c r="E85" s="51"/>
      <c r="F85" s="50"/>
      <c r="G85" s="50"/>
      <c r="H85" s="50"/>
      <c r="I85" s="52"/>
      <c r="J85" s="53"/>
    </row>
    <row r="86" spans="2:94" ht="15" thickBot="1" x14ac:dyDescent="0.25"/>
    <row r="87" spans="2:94" ht="18" x14ac:dyDescent="0.25">
      <c r="F87" s="54" t="s">
        <v>113</v>
      </c>
      <c r="N87" s="17" t="s">
        <v>18</v>
      </c>
      <c r="O87" s="17" t="s">
        <v>19</v>
      </c>
      <c r="P87" s="17" t="s">
        <v>20</v>
      </c>
      <c r="Q87" s="17" t="s">
        <v>21</v>
      </c>
      <c r="R87" s="17" t="s">
        <v>22</v>
      </c>
      <c r="S87" s="17" t="s">
        <v>23</v>
      </c>
      <c r="T87" s="17" t="s">
        <v>24</v>
      </c>
      <c r="U87" s="17" t="s">
        <v>25</v>
      </c>
      <c r="V87" s="17" t="s">
        <v>26</v>
      </c>
      <c r="W87" s="17" t="s">
        <v>27</v>
      </c>
      <c r="X87" s="17" t="s">
        <v>28</v>
      </c>
      <c r="Y87" s="17" t="s">
        <v>29</v>
      </c>
      <c r="Z87" s="17" t="s">
        <v>30</v>
      </c>
      <c r="AA87" s="17" t="s">
        <v>31</v>
      </c>
      <c r="AB87" s="17" t="s">
        <v>32</v>
      </c>
      <c r="AC87" s="17" t="s">
        <v>33</v>
      </c>
      <c r="AD87" s="17" t="s">
        <v>34</v>
      </c>
      <c r="AE87" s="17" t="s">
        <v>35</v>
      </c>
      <c r="AF87" s="17" t="s">
        <v>36</v>
      </c>
      <c r="AG87" s="17" t="s">
        <v>37</v>
      </c>
      <c r="AH87" s="17" t="s">
        <v>38</v>
      </c>
      <c r="AI87" s="17" t="s">
        <v>39</v>
      </c>
      <c r="AJ87" s="17" t="s">
        <v>40</v>
      </c>
      <c r="AK87" s="17" t="s">
        <v>41</v>
      </c>
      <c r="AL87" s="17" t="s">
        <v>42</v>
      </c>
      <c r="AM87" s="17" t="s">
        <v>43</v>
      </c>
      <c r="AN87" s="17" t="s">
        <v>44</v>
      </c>
      <c r="AO87" s="17" t="s">
        <v>45</v>
      </c>
      <c r="AP87" s="17" t="s">
        <v>46</v>
      </c>
      <c r="AQ87" s="17" t="s">
        <v>47</v>
      </c>
      <c r="AR87" s="17" t="s">
        <v>48</v>
      </c>
      <c r="AS87" s="17" t="s">
        <v>49</v>
      </c>
      <c r="AT87" s="17" t="s">
        <v>50</v>
      </c>
      <c r="AU87" s="17" t="s">
        <v>51</v>
      </c>
      <c r="AV87" s="17" t="s">
        <v>52</v>
      </c>
      <c r="AW87" s="17" t="s">
        <v>53</v>
      </c>
      <c r="AX87" s="17" t="s">
        <v>54</v>
      </c>
      <c r="AY87" s="17" t="s">
        <v>55</v>
      </c>
      <c r="AZ87" s="17" t="s">
        <v>56</v>
      </c>
      <c r="BA87" s="17" t="s">
        <v>57</v>
      </c>
      <c r="BB87" s="17" t="s">
        <v>58</v>
      </c>
      <c r="BC87" s="17" t="s">
        <v>59</v>
      </c>
      <c r="BD87" s="17" t="s">
        <v>60</v>
      </c>
      <c r="BE87" s="17" t="s">
        <v>61</v>
      </c>
      <c r="BF87" s="17" t="s">
        <v>62</v>
      </c>
      <c r="BG87" s="17" t="s">
        <v>63</v>
      </c>
      <c r="BH87" s="17" t="s">
        <v>64</v>
      </c>
      <c r="BI87" s="17" t="s">
        <v>65</v>
      </c>
      <c r="BJ87" s="17" t="s">
        <v>66</v>
      </c>
      <c r="BK87" s="17" t="s">
        <v>67</v>
      </c>
      <c r="BL87" s="17" t="s">
        <v>68</v>
      </c>
      <c r="BM87" s="17" t="s">
        <v>69</v>
      </c>
      <c r="BN87" s="17" t="s">
        <v>70</v>
      </c>
      <c r="BO87" s="17" t="s">
        <v>71</v>
      </c>
      <c r="BP87" s="17" t="s">
        <v>72</v>
      </c>
      <c r="BQ87" s="17" t="s">
        <v>73</v>
      </c>
      <c r="BR87" s="17" t="s">
        <v>74</v>
      </c>
      <c r="BS87" s="17" t="s">
        <v>75</v>
      </c>
      <c r="BT87" s="17" t="s">
        <v>76</v>
      </c>
      <c r="BU87" s="17" t="s">
        <v>77</v>
      </c>
      <c r="BV87" s="17" t="s">
        <v>78</v>
      </c>
      <c r="BW87" s="17" t="s">
        <v>79</v>
      </c>
      <c r="BX87" s="17" t="s">
        <v>80</v>
      </c>
      <c r="BY87" s="17" t="s">
        <v>81</v>
      </c>
      <c r="BZ87" s="17" t="s">
        <v>82</v>
      </c>
      <c r="CA87" s="17" t="s">
        <v>83</v>
      </c>
      <c r="CB87" s="17" t="s">
        <v>84</v>
      </c>
      <c r="CC87" s="17" t="s">
        <v>85</v>
      </c>
      <c r="CD87" s="17" t="s">
        <v>86</v>
      </c>
      <c r="CE87" s="17" t="s">
        <v>87</v>
      </c>
      <c r="CF87" s="17" t="s">
        <v>88</v>
      </c>
      <c r="CG87" s="17" t="s">
        <v>89</v>
      </c>
      <c r="CH87" s="17" t="s">
        <v>90</v>
      </c>
      <c r="CI87" s="17" t="s">
        <v>91</v>
      </c>
      <c r="CJ87" s="17" t="s">
        <v>92</v>
      </c>
      <c r="CK87" s="17" t="s">
        <v>93</v>
      </c>
      <c r="CL87" s="17" t="s">
        <v>94</v>
      </c>
      <c r="CM87" s="17" t="s">
        <v>95</v>
      </c>
      <c r="CN87" s="17" t="s">
        <v>96</v>
      </c>
      <c r="CO87" s="17" t="s">
        <v>97</v>
      </c>
      <c r="CP87" s="18" t="s">
        <v>98</v>
      </c>
    </row>
    <row r="88" spans="2:94" ht="18" x14ac:dyDescent="0.25">
      <c r="F88" s="55" t="s">
        <v>114</v>
      </c>
      <c r="G88" s="56" t="s">
        <v>115</v>
      </c>
      <c r="H88" s="57"/>
      <c r="I88" s="57"/>
      <c r="J88" s="57"/>
      <c r="K88" s="57"/>
      <c r="L88" s="57"/>
      <c r="M88" s="57"/>
      <c r="N88" s="57">
        <f>+N76</f>
        <v>2660</v>
      </c>
      <c r="O88" s="58">
        <f t="shared" ref="O88" si="312">+O76+N90</f>
        <v>23162.666666666668</v>
      </c>
      <c r="P88" s="58">
        <f t="shared" ref="P88" si="313">+P76+O90</f>
        <v>42286.666666666672</v>
      </c>
      <c r="Q88" s="58">
        <f t="shared" ref="Q88" si="314">+Q76+P90</f>
        <v>60032.000000000007</v>
      </c>
      <c r="R88" s="58">
        <f t="shared" ref="R88" si="315">+R76+Q90</f>
        <v>55718.666666666672</v>
      </c>
      <c r="S88" s="58">
        <f t="shared" ref="S88" si="316">+S76+R90</f>
        <v>51405.333333333336</v>
      </c>
      <c r="T88" s="58">
        <f t="shared" ref="T88" si="317">+T76+S90</f>
        <v>47092</v>
      </c>
      <c r="U88" s="58">
        <f t="shared" ref="U88" si="318">+U76+T90</f>
        <v>42778.666666666664</v>
      </c>
      <c r="V88" s="58">
        <f t="shared" ref="V88" si="319">+V76+U90</f>
        <v>38465.333333333328</v>
      </c>
      <c r="W88" s="58">
        <f t="shared" ref="W88" si="320">+W76+V90</f>
        <v>34151.999999999993</v>
      </c>
      <c r="X88" s="58">
        <f t="shared" ref="X88" si="321">+X76+W90</f>
        <v>29838.666666666657</v>
      </c>
      <c r="Y88" s="58">
        <f t="shared" ref="Y88" si="322">+Y76+X90</f>
        <v>25525.333333333321</v>
      </c>
      <c r="Z88" s="58">
        <f t="shared" ref="Z88" si="323">+Z76+Y90</f>
        <v>21211.999999999985</v>
      </c>
      <c r="AA88" s="58">
        <f t="shared" ref="AA88" si="324">+AA76+Z90</f>
        <v>16898.66666666665</v>
      </c>
      <c r="AB88" s="58">
        <f t="shared" ref="AB88" si="325">+AB76+AA90</f>
        <v>12585.333333333316</v>
      </c>
      <c r="AC88" s="58">
        <f t="shared" ref="AC88" si="326">+AC76+AB90</f>
        <v>8271.9999999999818</v>
      </c>
      <c r="AD88" s="58">
        <f t="shared" ref="AD88" si="327">+AD76+AC90</f>
        <v>3958.6666666666479</v>
      </c>
      <c r="AE88" s="58">
        <f t="shared" ref="AE88" si="328">+AE76+AD90</f>
        <v>0</v>
      </c>
      <c r="AF88" s="58">
        <f t="shared" ref="AF88" si="329">+AF76+AE90</f>
        <v>0</v>
      </c>
      <c r="AG88" s="58">
        <f t="shared" ref="AG88" si="330">+AG76+AF90</f>
        <v>0</v>
      </c>
      <c r="AH88" s="58">
        <f t="shared" ref="AH88" si="331">+AH76+AG90</f>
        <v>0</v>
      </c>
      <c r="AI88" s="58">
        <f t="shared" ref="AI88" si="332">+AI76+AH90</f>
        <v>0</v>
      </c>
      <c r="AJ88" s="58">
        <f t="shared" ref="AJ88" si="333">+AJ76+AI90</f>
        <v>0</v>
      </c>
      <c r="AK88" s="58">
        <f t="shared" ref="AK88" si="334">+AK76+AJ90</f>
        <v>0</v>
      </c>
      <c r="AL88" s="58">
        <f t="shared" ref="AL88" si="335">+AL76+AK90</f>
        <v>0</v>
      </c>
      <c r="AM88" s="58">
        <f t="shared" ref="AM88" si="336">+AM76+AL90</f>
        <v>0</v>
      </c>
      <c r="AN88" s="58">
        <f t="shared" ref="AN88" si="337">+AN76+AM90</f>
        <v>0</v>
      </c>
      <c r="AO88" s="58">
        <f t="shared" ref="AO88" si="338">+AO76+AN90</f>
        <v>0</v>
      </c>
      <c r="AP88" s="58">
        <f t="shared" ref="AP88" si="339">+AP76+AO90</f>
        <v>0</v>
      </c>
      <c r="AQ88" s="58">
        <f t="shared" ref="AQ88" si="340">+AQ76+AP90</f>
        <v>0</v>
      </c>
      <c r="AR88" s="58">
        <f t="shared" ref="AR88" si="341">+AR76+AQ90</f>
        <v>0</v>
      </c>
      <c r="AS88" s="58">
        <f t="shared" ref="AS88" si="342">+AS76+AR90</f>
        <v>0</v>
      </c>
      <c r="AT88" s="58">
        <f t="shared" ref="AT88" si="343">+AT76+AS90</f>
        <v>0</v>
      </c>
      <c r="AU88" s="58">
        <f t="shared" ref="AU88" si="344">+AU76+AT90</f>
        <v>0</v>
      </c>
      <c r="AV88" s="58">
        <f t="shared" ref="AV88" si="345">+AV76+AU90</f>
        <v>0</v>
      </c>
      <c r="AW88" s="58">
        <f t="shared" ref="AW88" si="346">+AW76+AV90</f>
        <v>0</v>
      </c>
      <c r="AX88" s="58">
        <f t="shared" ref="AX88" si="347">+AX76+AW90</f>
        <v>0</v>
      </c>
      <c r="AY88" s="58">
        <f t="shared" ref="AY88" si="348">+AY76+AX90</f>
        <v>0</v>
      </c>
      <c r="AZ88" s="58">
        <f t="shared" ref="AZ88" si="349">+AZ76+AY90</f>
        <v>0</v>
      </c>
      <c r="BA88" s="58">
        <f t="shared" ref="BA88" si="350">+BA76+AZ90</f>
        <v>0</v>
      </c>
      <c r="BB88" s="58">
        <f t="shared" ref="BB88" si="351">+BB76+BA90</f>
        <v>0</v>
      </c>
      <c r="BC88" s="58">
        <f t="shared" ref="BC88" si="352">+BC76+BB90</f>
        <v>0</v>
      </c>
      <c r="BD88" s="58">
        <f t="shared" ref="BD88" si="353">+BD76+BC90</f>
        <v>0</v>
      </c>
      <c r="BE88" s="58">
        <f t="shared" ref="BE88" si="354">+BE76+BD90</f>
        <v>0</v>
      </c>
      <c r="BF88" s="58">
        <f t="shared" ref="BF88" si="355">+BF76+BE90</f>
        <v>0</v>
      </c>
      <c r="BG88" s="58">
        <f t="shared" ref="BG88" si="356">+BG76+BF90</f>
        <v>0</v>
      </c>
      <c r="BH88" s="58">
        <f t="shared" ref="BH88" si="357">+BH76+BG90</f>
        <v>0</v>
      </c>
      <c r="BI88" s="58">
        <f t="shared" ref="BI88" si="358">+BI76+BH90</f>
        <v>0</v>
      </c>
      <c r="BJ88" s="58">
        <f t="shared" ref="BJ88" si="359">+BJ76+BI90</f>
        <v>0</v>
      </c>
      <c r="BK88" s="58">
        <f t="shared" ref="BK88" si="360">+BK76+BJ90</f>
        <v>0</v>
      </c>
      <c r="BL88" s="58">
        <f t="shared" ref="BL88" si="361">+BL76+BK90</f>
        <v>0</v>
      </c>
      <c r="BM88" s="58">
        <f t="shared" ref="BM88" si="362">+BM76+BL90</f>
        <v>0</v>
      </c>
      <c r="BN88" s="58">
        <f t="shared" ref="BN88" si="363">+BN76+BM90</f>
        <v>0</v>
      </c>
      <c r="BO88" s="58">
        <f t="shared" ref="BO88" si="364">+BO76+BN90</f>
        <v>0</v>
      </c>
      <c r="BP88" s="58">
        <f t="shared" ref="BP88" si="365">+BP76+BO90</f>
        <v>0</v>
      </c>
      <c r="BQ88" s="58">
        <f t="shared" ref="BQ88" si="366">+BQ76+BP90</f>
        <v>0</v>
      </c>
      <c r="BR88" s="58">
        <f t="shared" ref="BR88" si="367">+BR76+BQ90</f>
        <v>0</v>
      </c>
      <c r="BS88" s="58">
        <f t="shared" ref="BS88" si="368">+BS76+BR90</f>
        <v>0</v>
      </c>
      <c r="BT88" s="58">
        <f t="shared" ref="BT88" si="369">+BT76+BS90</f>
        <v>0</v>
      </c>
      <c r="BU88" s="58">
        <f t="shared" ref="BU88" si="370">+BU76+BT90</f>
        <v>0</v>
      </c>
      <c r="BV88" s="58">
        <f t="shared" ref="BV88" si="371">+BV76+BU90</f>
        <v>0</v>
      </c>
      <c r="BW88" s="58">
        <f t="shared" ref="BW88" si="372">+BW76+BV90</f>
        <v>0</v>
      </c>
      <c r="BX88" s="58">
        <f t="shared" ref="BX88" si="373">+BX76+BW90</f>
        <v>0</v>
      </c>
      <c r="BY88" s="58">
        <f t="shared" ref="BY88" si="374">+BY76+BX90</f>
        <v>0</v>
      </c>
      <c r="BZ88" s="58">
        <f t="shared" ref="BZ88" si="375">+BZ76+BY90</f>
        <v>0</v>
      </c>
      <c r="CA88" s="58">
        <f t="shared" ref="CA88" si="376">+CA76+BZ90</f>
        <v>0</v>
      </c>
      <c r="CB88" s="58">
        <f t="shared" ref="CB88" si="377">+CB76+CA90</f>
        <v>0</v>
      </c>
      <c r="CC88" s="58">
        <f t="shared" ref="CC88" si="378">+CC76+CB90</f>
        <v>0</v>
      </c>
      <c r="CD88" s="58">
        <f t="shared" ref="CD88" si="379">+CD76+CC90</f>
        <v>0</v>
      </c>
      <c r="CE88" s="58">
        <f t="shared" ref="CE88" si="380">+CE76+CD90</f>
        <v>0</v>
      </c>
      <c r="CF88" s="58">
        <f t="shared" ref="CF88" si="381">+CF76+CE90</f>
        <v>0</v>
      </c>
      <c r="CG88" s="58">
        <f t="shared" ref="CG88" si="382">+CG76+CF90</f>
        <v>0</v>
      </c>
      <c r="CH88" s="58">
        <f t="shared" ref="CH88" si="383">+CH76+CG90</f>
        <v>0</v>
      </c>
      <c r="CI88" s="58">
        <f t="shared" ref="CI88" si="384">+CI76+CH90</f>
        <v>0</v>
      </c>
      <c r="CJ88" s="58">
        <f t="shared" ref="CJ88" si="385">+CJ76+CI90</f>
        <v>0</v>
      </c>
      <c r="CK88" s="58">
        <f t="shared" ref="CK88" si="386">+CK76+CJ90</f>
        <v>0</v>
      </c>
      <c r="CL88" s="58">
        <f t="shared" ref="CL88" si="387">+CL76+CK90</f>
        <v>0</v>
      </c>
      <c r="CM88" s="58">
        <f t="shared" ref="CM88" si="388">+CM76+CL90</f>
        <v>0</v>
      </c>
      <c r="CN88" s="58">
        <f t="shared" ref="CN88" si="389">+CN76+CM90</f>
        <v>0</v>
      </c>
      <c r="CO88" s="58">
        <f t="shared" ref="CO88" si="390">+CO76+CN90</f>
        <v>0</v>
      </c>
      <c r="CP88" s="58">
        <f t="shared" ref="CP88" si="391">+CP76+CO90</f>
        <v>0</v>
      </c>
    </row>
    <row r="89" spans="2:94" ht="18" x14ac:dyDescent="0.25">
      <c r="F89" s="55" t="s">
        <v>116</v>
      </c>
      <c r="G89" s="55">
        <f>+G76</f>
        <v>15</v>
      </c>
      <c r="H89" s="57"/>
      <c r="I89" s="57"/>
      <c r="J89" s="57"/>
      <c r="K89" s="57"/>
      <c r="L89" s="57"/>
      <c r="M89" s="57"/>
      <c r="N89" s="59">
        <f>IF(N88=0,0,+N76/$G89)</f>
        <v>177.33333333333334</v>
      </c>
      <c r="O89" s="59">
        <f t="shared" ref="O89" si="392">MIN(IF(O88=0,0,+O76/$G89)+N89,O88)</f>
        <v>1556</v>
      </c>
      <c r="P89" s="59">
        <f t="shared" ref="P89" si="393">MIN(IF(P88=0,0,+P76/$G89)+O89,P88)</f>
        <v>2934.666666666667</v>
      </c>
      <c r="Q89" s="59">
        <f t="shared" ref="Q89" si="394">MIN(IF(Q88=0,0,+Q76/$G89)+P89,Q88)</f>
        <v>4313.3333333333339</v>
      </c>
      <c r="R89" s="59">
        <f t="shared" ref="R89" si="395">MIN(IF(R88=0,0,+R76/$G89)+Q89,R88)</f>
        <v>4313.3333333333339</v>
      </c>
      <c r="S89" s="59">
        <f t="shared" ref="S89" si="396">MIN(IF(S88=0,0,+S76/$G89)+R89,S88)</f>
        <v>4313.3333333333339</v>
      </c>
      <c r="T89" s="59">
        <f t="shared" ref="T89" si="397">MIN(IF(T88=0,0,+T76/$G89)+S89,T88)</f>
        <v>4313.3333333333339</v>
      </c>
      <c r="U89" s="59">
        <f t="shared" ref="U89" si="398">MIN(IF(U88=0,0,+U76/$G89)+T89,U88)</f>
        <v>4313.3333333333339</v>
      </c>
      <c r="V89" s="59">
        <f t="shared" ref="V89" si="399">MIN(IF(V88=0,0,+V76/$G89)+U89,V88)</f>
        <v>4313.3333333333339</v>
      </c>
      <c r="W89" s="59">
        <f t="shared" ref="W89" si="400">MIN(IF(W88=0,0,+W76/$G89)+V89,W88)</f>
        <v>4313.3333333333339</v>
      </c>
      <c r="X89" s="59">
        <f t="shared" ref="X89" si="401">MIN(IF(X88=0,0,+X76/$G89)+W89,X88)</f>
        <v>4313.3333333333339</v>
      </c>
      <c r="Y89" s="59">
        <f t="shared" ref="Y89" si="402">MIN(IF(Y88=0,0,+Y76/$G89)+X89,Y88)</f>
        <v>4313.3333333333339</v>
      </c>
      <c r="Z89" s="59">
        <f t="shared" ref="Z89" si="403">MIN(IF(Z88=0,0,+Z76/$G89)+Y89,Z88)</f>
        <v>4313.3333333333339</v>
      </c>
      <c r="AA89" s="59">
        <f t="shared" ref="AA89" si="404">MIN(IF(AA88=0,0,+AA76/$G89)+Z89,AA88)</f>
        <v>4313.3333333333339</v>
      </c>
      <c r="AB89" s="59">
        <f t="shared" ref="AB89" si="405">MIN(IF(AB88=0,0,+AB76/$G89)+AA89,AB88)</f>
        <v>4313.3333333333339</v>
      </c>
      <c r="AC89" s="59">
        <f t="shared" ref="AC89" si="406">MIN(IF(AC88=0,0,+AC76/$G89)+AB89,AC88)</f>
        <v>4313.3333333333339</v>
      </c>
      <c r="AD89" s="59">
        <f t="shared" ref="AD89" si="407">MIN(IF(AD88=0,0,+AD76/$G89)+AC89,AD88)</f>
        <v>3958.6666666666479</v>
      </c>
      <c r="AE89" s="59">
        <f t="shared" ref="AE89" si="408">MIN(IF(AE88=0,0,+AE76/$G89)+AD89,AE88)</f>
        <v>0</v>
      </c>
      <c r="AF89" s="59">
        <f t="shared" ref="AF89" si="409">MIN(IF(AF88=0,0,+AF76/$G89)+AE89,AF88)</f>
        <v>0</v>
      </c>
      <c r="AG89" s="59">
        <f t="shared" ref="AG89" si="410">MIN(IF(AG88=0,0,+AG76/$G89)+AF89,AG88)</f>
        <v>0</v>
      </c>
      <c r="AH89" s="59">
        <f t="shared" ref="AH89" si="411">MIN(IF(AH88=0,0,+AH76/$G89)+AG89,AH88)</f>
        <v>0</v>
      </c>
      <c r="AI89" s="59">
        <f t="shared" ref="AI89" si="412">MIN(IF(AI88=0,0,+AI76/$G89)+AH89,AI88)</f>
        <v>0</v>
      </c>
      <c r="AJ89" s="59">
        <f t="shared" ref="AJ89" si="413">MIN(IF(AJ88=0,0,+AJ76/$G89)+AI89,AJ88)</f>
        <v>0</v>
      </c>
      <c r="AK89" s="59">
        <f t="shared" ref="AK89" si="414">MIN(IF(AK88=0,0,+AK76/$G89)+AJ89,AK88)</f>
        <v>0</v>
      </c>
      <c r="AL89" s="59">
        <f t="shared" ref="AL89" si="415">MIN(IF(AL88=0,0,+AL76/$G89)+AK89,AL88)</f>
        <v>0</v>
      </c>
      <c r="AM89" s="59">
        <f t="shared" ref="AM89" si="416">MIN(IF(AM88=0,0,+AM76/$G89)+AL89,AM88)</f>
        <v>0</v>
      </c>
      <c r="AN89" s="59">
        <f t="shared" ref="AN89" si="417">MIN(IF(AN88=0,0,+AN76/$G89)+AM89,AN88)</f>
        <v>0</v>
      </c>
      <c r="AO89" s="59">
        <f t="shared" ref="AO89" si="418">MIN(IF(AO88=0,0,+AO76/$G89)+AN89,AO88)</f>
        <v>0</v>
      </c>
      <c r="AP89" s="59">
        <f t="shared" ref="AP89" si="419">MIN(IF(AP88=0,0,+AP76/$G89)+AO89,AP88)</f>
        <v>0</v>
      </c>
      <c r="AQ89" s="59">
        <f t="shared" ref="AQ89" si="420">MIN(IF(AQ88=0,0,+AQ76/$G89)+AP89,AQ88)</f>
        <v>0</v>
      </c>
      <c r="AR89" s="59">
        <f t="shared" ref="AR89" si="421">MIN(IF(AR88=0,0,+AR76/$G89)+AQ89,AR88)</f>
        <v>0</v>
      </c>
      <c r="AS89" s="59">
        <f t="shared" ref="AS89" si="422">MIN(IF(AS88=0,0,+AS76/$G89)+AR89,AS88)</f>
        <v>0</v>
      </c>
      <c r="AT89" s="59">
        <f t="shared" ref="AT89" si="423">MIN(IF(AT88=0,0,+AT76/$G89)+AS89,AT88)</f>
        <v>0</v>
      </c>
      <c r="AU89" s="59">
        <f t="shared" ref="AU89" si="424">MIN(IF(AU88=0,0,+AU76/$G89)+AT89,AU88)</f>
        <v>0</v>
      </c>
      <c r="AV89" s="59">
        <f t="shared" ref="AV89" si="425">MIN(IF(AV88=0,0,+AV76/$G89)+AU89,AV88)</f>
        <v>0</v>
      </c>
      <c r="AW89" s="59">
        <f t="shared" ref="AW89" si="426">MIN(IF(AW88=0,0,+AW76/$G89)+AV89,AW88)</f>
        <v>0</v>
      </c>
      <c r="AX89" s="59">
        <f t="shared" ref="AX89" si="427">MIN(IF(AX88=0,0,+AX76/$G89)+AW89,AX88)</f>
        <v>0</v>
      </c>
      <c r="AY89" s="59">
        <f t="shared" ref="AY89" si="428">MIN(IF(AY88=0,0,+AY76/$G89)+AX89,AY88)</f>
        <v>0</v>
      </c>
      <c r="AZ89" s="59">
        <f t="shared" ref="AZ89" si="429">MIN(IF(AZ88=0,0,+AZ76/$G89)+AY89,AZ88)</f>
        <v>0</v>
      </c>
      <c r="BA89" s="59">
        <f t="shared" ref="BA89" si="430">MIN(IF(BA88=0,0,+BA76/$G89)+AZ89,BA88)</f>
        <v>0</v>
      </c>
      <c r="BB89" s="59">
        <f t="shared" ref="BB89" si="431">MIN(IF(BB88=0,0,+BB76/$G89)+BA89,BB88)</f>
        <v>0</v>
      </c>
      <c r="BC89" s="59">
        <f t="shared" ref="BC89" si="432">MIN(IF(BC88=0,0,+BC76/$G89)+BB89,BC88)</f>
        <v>0</v>
      </c>
      <c r="BD89" s="59">
        <f t="shared" ref="BD89" si="433">MIN(IF(BD88=0,0,+BD76/$G89)+BC89,BD88)</f>
        <v>0</v>
      </c>
      <c r="BE89" s="59">
        <f t="shared" ref="BE89" si="434">MIN(IF(BE88=0,0,+BE76/$G89)+BD89,BE88)</f>
        <v>0</v>
      </c>
      <c r="BF89" s="59">
        <f t="shared" ref="BF89" si="435">MIN(IF(BF88=0,0,+BF76/$G89)+BE89,BF88)</f>
        <v>0</v>
      </c>
      <c r="BG89" s="59">
        <f t="shared" ref="BG89" si="436">MIN(IF(BG88=0,0,+BG76/$G89)+BF89,BG88)</f>
        <v>0</v>
      </c>
      <c r="BH89" s="59">
        <f t="shared" ref="BH89" si="437">MIN(IF(BH88=0,0,+BH76/$G89)+BG89,BH88)</f>
        <v>0</v>
      </c>
      <c r="BI89" s="59">
        <f t="shared" ref="BI89" si="438">MIN(IF(BI88=0,0,+BI76/$G89)+BH89,BI88)</f>
        <v>0</v>
      </c>
      <c r="BJ89" s="59">
        <f t="shared" ref="BJ89" si="439">MIN(IF(BJ88=0,0,+BJ76/$G89)+BI89,BJ88)</f>
        <v>0</v>
      </c>
      <c r="BK89" s="59">
        <f t="shared" ref="BK89" si="440">MIN(IF(BK88=0,0,+BK76/$G89)+BJ89,BK88)</f>
        <v>0</v>
      </c>
      <c r="BL89" s="59">
        <f t="shared" ref="BL89" si="441">MIN(IF(BL88=0,0,+BL76/$G89)+BK89,BL88)</f>
        <v>0</v>
      </c>
      <c r="BM89" s="59">
        <f t="shared" ref="BM89" si="442">MIN(IF(BM88=0,0,+BM76/$G89)+BL89,BM88)</f>
        <v>0</v>
      </c>
      <c r="BN89" s="59">
        <f t="shared" ref="BN89" si="443">MIN(IF(BN88=0,0,+BN76/$G89)+BM89,BN88)</f>
        <v>0</v>
      </c>
      <c r="BO89" s="59">
        <f t="shared" ref="BO89" si="444">MIN(IF(BO88=0,0,+BO76/$G89)+BN89,BO88)</f>
        <v>0</v>
      </c>
      <c r="BP89" s="59">
        <f t="shared" ref="BP89" si="445">MIN(IF(BP88=0,0,+BP76/$G89)+BO89,BP88)</f>
        <v>0</v>
      </c>
      <c r="BQ89" s="59">
        <f t="shared" ref="BQ89" si="446">MIN(IF(BQ88=0,0,+BQ76/$G89)+BP89,BQ88)</f>
        <v>0</v>
      </c>
      <c r="BR89" s="59">
        <f t="shared" ref="BR89" si="447">MIN(IF(BR88=0,0,+BR76/$G89)+BQ89,BR88)</f>
        <v>0</v>
      </c>
      <c r="BS89" s="59">
        <f t="shared" ref="BS89" si="448">MIN(IF(BS88=0,0,+BS76/$G89)+BR89,BS88)</f>
        <v>0</v>
      </c>
      <c r="BT89" s="59">
        <f t="shared" ref="BT89" si="449">MIN(IF(BT88=0,0,+BT76/$G89)+BS89,BT88)</f>
        <v>0</v>
      </c>
      <c r="BU89" s="59">
        <f t="shared" ref="BU89" si="450">MIN(IF(BU88=0,0,+BU76/$G89)+BT89,BU88)</f>
        <v>0</v>
      </c>
      <c r="BV89" s="59">
        <f t="shared" ref="BV89" si="451">MIN(IF(BV88=0,0,+BV76/$G89)+BU89,BV88)</f>
        <v>0</v>
      </c>
      <c r="BW89" s="59">
        <f t="shared" ref="BW89" si="452">MIN(IF(BW88=0,0,+BW76/$G89)+BV89,BW88)</f>
        <v>0</v>
      </c>
      <c r="BX89" s="59">
        <f t="shared" ref="BX89" si="453">MIN(IF(BX88=0,0,+BX76/$G89)+BW89,BX88)</f>
        <v>0</v>
      </c>
      <c r="BY89" s="59">
        <f t="shared" ref="BY89" si="454">MIN(IF(BY88=0,0,+BY76/$G89)+BX89,BY88)</f>
        <v>0</v>
      </c>
      <c r="BZ89" s="59">
        <f t="shared" ref="BZ89" si="455">MIN(IF(BZ88=0,0,+BZ76/$G89)+BY89,BZ88)</f>
        <v>0</v>
      </c>
      <c r="CA89" s="59">
        <f t="shared" ref="CA89" si="456">MIN(IF(CA88=0,0,+CA76/$G89)+BZ89,CA88)</f>
        <v>0</v>
      </c>
      <c r="CB89" s="59">
        <f t="shared" ref="CB89" si="457">MIN(IF(CB88=0,0,+CB76/$G89)+CA89,CB88)</f>
        <v>0</v>
      </c>
      <c r="CC89" s="59">
        <f t="shared" ref="CC89" si="458">MIN(IF(CC88=0,0,+CC76/$G89)+CB89,CC88)</f>
        <v>0</v>
      </c>
      <c r="CD89" s="59">
        <f t="shared" ref="CD89" si="459">MIN(IF(CD88=0,0,+CD76/$G89)+CC89,CD88)</f>
        <v>0</v>
      </c>
      <c r="CE89" s="59">
        <f t="shared" ref="CE89" si="460">MIN(IF(CE88=0,0,+CE76/$G89)+CD89,CE88)</f>
        <v>0</v>
      </c>
      <c r="CF89" s="59">
        <f t="shared" ref="CF89" si="461">MIN(IF(CF88=0,0,+CF76/$G89)+CE89,CF88)</f>
        <v>0</v>
      </c>
      <c r="CG89" s="59">
        <f t="shared" ref="CG89" si="462">MIN(IF(CG88=0,0,+CG76/$G89)+CF89,CG88)</f>
        <v>0</v>
      </c>
      <c r="CH89" s="59">
        <f t="shared" ref="CH89" si="463">MIN(IF(CH88=0,0,+CH76/$G89)+CG89,CH88)</f>
        <v>0</v>
      </c>
      <c r="CI89" s="59">
        <f t="shared" ref="CI89" si="464">MIN(IF(CI88=0,0,+CI76/$G89)+CH89,CI88)</f>
        <v>0</v>
      </c>
      <c r="CJ89" s="59">
        <f t="shared" ref="CJ89" si="465">MIN(IF(CJ88=0,0,+CJ76/$G89)+CI89,CJ88)</f>
        <v>0</v>
      </c>
      <c r="CK89" s="59">
        <f t="shared" ref="CK89" si="466">MIN(IF(CK88=0,0,+CK76/$G89)+CJ89,CK88)</f>
        <v>0</v>
      </c>
      <c r="CL89" s="59">
        <f t="shared" ref="CL89" si="467">MIN(IF(CL88=0,0,+CL76/$G89)+CK89,CL88)</f>
        <v>0</v>
      </c>
      <c r="CM89" s="59">
        <f t="shared" ref="CM89" si="468">MIN(IF(CM88=0,0,+CM76/$G89)+CL89,CM88)</f>
        <v>0</v>
      </c>
      <c r="CN89" s="59">
        <f t="shared" ref="CN89" si="469">MIN(IF(CN88=0,0,+CN76/$G89)+CM89,CN88)</f>
        <v>0</v>
      </c>
      <c r="CO89" s="59">
        <f t="shared" ref="CO89" si="470">MIN(IF(CO88=0,0,+CO76/$G89)+CN89,CO88)</f>
        <v>0</v>
      </c>
      <c r="CP89" s="59">
        <f t="shared" ref="CP89" si="471">MIN(IF(CP88=0,0,+CP76/$G89)+CO89,CP88)</f>
        <v>0</v>
      </c>
    </row>
    <row r="90" spans="2:94" ht="18" x14ac:dyDescent="0.25">
      <c r="F90" s="55" t="s">
        <v>117</v>
      </c>
      <c r="G90" s="55"/>
      <c r="H90" s="57"/>
      <c r="I90" s="57"/>
      <c r="J90" s="57"/>
      <c r="K90" s="57"/>
      <c r="L90" s="57"/>
      <c r="M90" s="57"/>
      <c r="N90" s="59">
        <f>+N88-N89</f>
        <v>2482.6666666666665</v>
      </c>
      <c r="O90" s="59">
        <f>+O88-O89</f>
        <v>21606.666666666668</v>
      </c>
      <c r="P90" s="59">
        <f t="shared" ref="P90:CA90" si="472">+P88-P89</f>
        <v>39352.000000000007</v>
      </c>
      <c r="Q90" s="59">
        <f t="shared" si="472"/>
        <v>55718.666666666672</v>
      </c>
      <c r="R90" s="59">
        <f t="shared" si="472"/>
        <v>51405.333333333336</v>
      </c>
      <c r="S90" s="59">
        <f t="shared" si="472"/>
        <v>47092</v>
      </c>
      <c r="T90" s="59">
        <f t="shared" si="472"/>
        <v>42778.666666666664</v>
      </c>
      <c r="U90" s="59">
        <f t="shared" si="472"/>
        <v>38465.333333333328</v>
      </c>
      <c r="V90" s="59">
        <f t="shared" si="472"/>
        <v>34151.999999999993</v>
      </c>
      <c r="W90" s="59">
        <f t="shared" si="472"/>
        <v>29838.666666666657</v>
      </c>
      <c r="X90" s="59">
        <f t="shared" si="472"/>
        <v>25525.333333333321</v>
      </c>
      <c r="Y90" s="59">
        <f t="shared" si="472"/>
        <v>21211.999999999985</v>
      </c>
      <c r="Z90" s="59">
        <f t="shared" si="472"/>
        <v>16898.66666666665</v>
      </c>
      <c r="AA90" s="59">
        <f t="shared" si="472"/>
        <v>12585.333333333316</v>
      </c>
      <c r="AB90" s="59">
        <f t="shared" si="472"/>
        <v>8271.9999999999818</v>
      </c>
      <c r="AC90" s="59">
        <f t="shared" si="472"/>
        <v>3958.6666666666479</v>
      </c>
      <c r="AD90" s="59">
        <f t="shared" si="472"/>
        <v>0</v>
      </c>
      <c r="AE90" s="59">
        <f t="shared" si="472"/>
        <v>0</v>
      </c>
      <c r="AF90" s="59">
        <f t="shared" si="472"/>
        <v>0</v>
      </c>
      <c r="AG90" s="59">
        <f t="shared" si="472"/>
        <v>0</v>
      </c>
      <c r="AH90" s="59">
        <f t="shared" si="472"/>
        <v>0</v>
      </c>
      <c r="AI90" s="59">
        <f t="shared" si="472"/>
        <v>0</v>
      </c>
      <c r="AJ90" s="59">
        <f t="shared" si="472"/>
        <v>0</v>
      </c>
      <c r="AK90" s="59">
        <f t="shared" si="472"/>
        <v>0</v>
      </c>
      <c r="AL90" s="59">
        <f t="shared" si="472"/>
        <v>0</v>
      </c>
      <c r="AM90" s="59">
        <f t="shared" si="472"/>
        <v>0</v>
      </c>
      <c r="AN90" s="59">
        <f t="shared" si="472"/>
        <v>0</v>
      </c>
      <c r="AO90" s="59">
        <f t="shared" si="472"/>
        <v>0</v>
      </c>
      <c r="AP90" s="59">
        <f t="shared" si="472"/>
        <v>0</v>
      </c>
      <c r="AQ90" s="59">
        <f t="shared" si="472"/>
        <v>0</v>
      </c>
      <c r="AR90" s="59">
        <f t="shared" si="472"/>
        <v>0</v>
      </c>
      <c r="AS90" s="59">
        <f t="shared" si="472"/>
        <v>0</v>
      </c>
      <c r="AT90" s="59">
        <f t="shared" si="472"/>
        <v>0</v>
      </c>
      <c r="AU90" s="59">
        <f t="shared" si="472"/>
        <v>0</v>
      </c>
      <c r="AV90" s="59">
        <f t="shared" si="472"/>
        <v>0</v>
      </c>
      <c r="AW90" s="59">
        <f t="shared" si="472"/>
        <v>0</v>
      </c>
      <c r="AX90" s="59">
        <f t="shared" si="472"/>
        <v>0</v>
      </c>
      <c r="AY90" s="59">
        <f t="shared" si="472"/>
        <v>0</v>
      </c>
      <c r="AZ90" s="59">
        <f t="shared" si="472"/>
        <v>0</v>
      </c>
      <c r="BA90" s="59">
        <f t="shared" si="472"/>
        <v>0</v>
      </c>
      <c r="BB90" s="59">
        <f t="shared" si="472"/>
        <v>0</v>
      </c>
      <c r="BC90" s="59">
        <f t="shared" si="472"/>
        <v>0</v>
      </c>
      <c r="BD90" s="59">
        <f t="shared" si="472"/>
        <v>0</v>
      </c>
      <c r="BE90" s="59">
        <f t="shared" si="472"/>
        <v>0</v>
      </c>
      <c r="BF90" s="59">
        <f t="shared" si="472"/>
        <v>0</v>
      </c>
      <c r="BG90" s="59">
        <f t="shared" si="472"/>
        <v>0</v>
      </c>
      <c r="BH90" s="59">
        <f t="shared" si="472"/>
        <v>0</v>
      </c>
      <c r="BI90" s="59">
        <f t="shared" si="472"/>
        <v>0</v>
      </c>
      <c r="BJ90" s="59">
        <f t="shared" si="472"/>
        <v>0</v>
      </c>
      <c r="BK90" s="59">
        <f t="shared" si="472"/>
        <v>0</v>
      </c>
      <c r="BL90" s="59">
        <f t="shared" si="472"/>
        <v>0</v>
      </c>
      <c r="BM90" s="59">
        <f t="shared" si="472"/>
        <v>0</v>
      </c>
      <c r="BN90" s="59">
        <f t="shared" si="472"/>
        <v>0</v>
      </c>
      <c r="BO90" s="59">
        <f t="shared" si="472"/>
        <v>0</v>
      </c>
      <c r="BP90" s="59">
        <f t="shared" si="472"/>
        <v>0</v>
      </c>
      <c r="BQ90" s="59">
        <f t="shared" si="472"/>
        <v>0</v>
      </c>
      <c r="BR90" s="59">
        <f t="shared" si="472"/>
        <v>0</v>
      </c>
      <c r="BS90" s="59">
        <f t="shared" si="472"/>
        <v>0</v>
      </c>
      <c r="BT90" s="59">
        <f t="shared" si="472"/>
        <v>0</v>
      </c>
      <c r="BU90" s="59">
        <f t="shared" si="472"/>
        <v>0</v>
      </c>
      <c r="BV90" s="59">
        <f t="shared" si="472"/>
        <v>0</v>
      </c>
      <c r="BW90" s="59">
        <f t="shared" si="472"/>
        <v>0</v>
      </c>
      <c r="BX90" s="59">
        <f t="shared" si="472"/>
        <v>0</v>
      </c>
      <c r="BY90" s="59">
        <f t="shared" si="472"/>
        <v>0</v>
      </c>
      <c r="BZ90" s="59">
        <f t="shared" si="472"/>
        <v>0</v>
      </c>
      <c r="CA90" s="59">
        <f t="shared" si="472"/>
        <v>0</v>
      </c>
      <c r="CB90" s="59">
        <f t="shared" ref="CB90:CP90" si="473">+CB88-CB89</f>
        <v>0</v>
      </c>
      <c r="CC90" s="59">
        <f t="shared" si="473"/>
        <v>0</v>
      </c>
      <c r="CD90" s="59">
        <f t="shared" si="473"/>
        <v>0</v>
      </c>
      <c r="CE90" s="59">
        <f t="shared" si="473"/>
        <v>0</v>
      </c>
      <c r="CF90" s="59">
        <f t="shared" si="473"/>
        <v>0</v>
      </c>
      <c r="CG90" s="59">
        <f t="shared" si="473"/>
        <v>0</v>
      </c>
      <c r="CH90" s="59">
        <f t="shared" si="473"/>
        <v>0</v>
      </c>
      <c r="CI90" s="59">
        <f t="shared" si="473"/>
        <v>0</v>
      </c>
      <c r="CJ90" s="59">
        <f t="shared" si="473"/>
        <v>0</v>
      </c>
      <c r="CK90" s="59">
        <f t="shared" si="473"/>
        <v>0</v>
      </c>
      <c r="CL90" s="59">
        <f t="shared" si="473"/>
        <v>0</v>
      </c>
      <c r="CM90" s="59">
        <f t="shared" si="473"/>
        <v>0</v>
      </c>
      <c r="CN90" s="59">
        <f t="shared" si="473"/>
        <v>0</v>
      </c>
      <c r="CO90" s="59">
        <f t="shared" si="473"/>
        <v>0</v>
      </c>
      <c r="CP90" s="59">
        <f t="shared" si="473"/>
        <v>0</v>
      </c>
    </row>
    <row r="91" spans="2:94" ht="18" x14ac:dyDescent="0.25">
      <c r="F91" s="55" t="s">
        <v>118</v>
      </c>
      <c r="G91" s="60" t="s">
        <v>119</v>
      </c>
      <c r="H91" s="57"/>
      <c r="I91" s="57"/>
      <c r="J91" s="57"/>
      <c r="K91" s="57"/>
      <c r="L91" s="57"/>
      <c r="M91" s="57"/>
      <c r="N91" s="59">
        <f>AVERAGE(N88,N90)</f>
        <v>2571.333333333333</v>
      </c>
      <c r="O91" s="59">
        <f>AVERAGE(O88,O90)</f>
        <v>22384.666666666668</v>
      </c>
      <c r="P91" s="59">
        <f t="shared" ref="P91:CA91" si="474">AVERAGE(P88,P90)</f>
        <v>40819.333333333343</v>
      </c>
      <c r="Q91" s="59">
        <f t="shared" si="474"/>
        <v>57875.333333333343</v>
      </c>
      <c r="R91" s="59">
        <f t="shared" si="474"/>
        <v>53562</v>
      </c>
      <c r="S91" s="59">
        <f t="shared" si="474"/>
        <v>49248.666666666672</v>
      </c>
      <c r="T91" s="59">
        <f t="shared" si="474"/>
        <v>44935.333333333328</v>
      </c>
      <c r="U91" s="59">
        <f t="shared" si="474"/>
        <v>40622</v>
      </c>
      <c r="V91" s="59">
        <f t="shared" si="474"/>
        <v>36308.666666666657</v>
      </c>
      <c r="W91" s="59">
        <f t="shared" si="474"/>
        <v>31995.333333333325</v>
      </c>
      <c r="X91" s="59">
        <f t="shared" si="474"/>
        <v>27681.999999999989</v>
      </c>
      <c r="Y91" s="59">
        <f t="shared" si="474"/>
        <v>23368.666666666653</v>
      </c>
      <c r="Z91" s="59">
        <f t="shared" si="474"/>
        <v>19055.333333333318</v>
      </c>
      <c r="AA91" s="59">
        <f t="shared" si="474"/>
        <v>14741.999999999982</v>
      </c>
      <c r="AB91" s="59">
        <f t="shared" si="474"/>
        <v>10428.66666666665</v>
      </c>
      <c r="AC91" s="59">
        <f t="shared" si="474"/>
        <v>6115.3333333333148</v>
      </c>
      <c r="AD91" s="59">
        <f t="shared" si="474"/>
        <v>1979.3333333333239</v>
      </c>
      <c r="AE91" s="59">
        <f t="shared" si="474"/>
        <v>0</v>
      </c>
      <c r="AF91" s="59">
        <f t="shared" si="474"/>
        <v>0</v>
      </c>
      <c r="AG91" s="59">
        <f t="shared" si="474"/>
        <v>0</v>
      </c>
      <c r="AH91" s="59">
        <f t="shared" si="474"/>
        <v>0</v>
      </c>
      <c r="AI91" s="59">
        <f t="shared" si="474"/>
        <v>0</v>
      </c>
      <c r="AJ91" s="59">
        <f t="shared" si="474"/>
        <v>0</v>
      </c>
      <c r="AK91" s="59">
        <f t="shared" si="474"/>
        <v>0</v>
      </c>
      <c r="AL91" s="59">
        <f t="shared" si="474"/>
        <v>0</v>
      </c>
      <c r="AM91" s="59">
        <f t="shared" si="474"/>
        <v>0</v>
      </c>
      <c r="AN91" s="59">
        <f t="shared" si="474"/>
        <v>0</v>
      </c>
      <c r="AO91" s="59">
        <f t="shared" si="474"/>
        <v>0</v>
      </c>
      <c r="AP91" s="59">
        <f t="shared" si="474"/>
        <v>0</v>
      </c>
      <c r="AQ91" s="59">
        <f t="shared" si="474"/>
        <v>0</v>
      </c>
      <c r="AR91" s="59">
        <f t="shared" si="474"/>
        <v>0</v>
      </c>
      <c r="AS91" s="59">
        <f t="shared" si="474"/>
        <v>0</v>
      </c>
      <c r="AT91" s="59">
        <f t="shared" si="474"/>
        <v>0</v>
      </c>
      <c r="AU91" s="59">
        <f t="shared" si="474"/>
        <v>0</v>
      </c>
      <c r="AV91" s="59">
        <f t="shared" si="474"/>
        <v>0</v>
      </c>
      <c r="AW91" s="59">
        <f t="shared" si="474"/>
        <v>0</v>
      </c>
      <c r="AX91" s="59">
        <f t="shared" si="474"/>
        <v>0</v>
      </c>
      <c r="AY91" s="59">
        <f t="shared" si="474"/>
        <v>0</v>
      </c>
      <c r="AZ91" s="59">
        <f t="shared" si="474"/>
        <v>0</v>
      </c>
      <c r="BA91" s="59">
        <f t="shared" si="474"/>
        <v>0</v>
      </c>
      <c r="BB91" s="59">
        <f t="shared" si="474"/>
        <v>0</v>
      </c>
      <c r="BC91" s="59">
        <f t="shared" si="474"/>
        <v>0</v>
      </c>
      <c r="BD91" s="59">
        <f t="shared" si="474"/>
        <v>0</v>
      </c>
      <c r="BE91" s="59">
        <f t="shared" si="474"/>
        <v>0</v>
      </c>
      <c r="BF91" s="59">
        <f t="shared" si="474"/>
        <v>0</v>
      </c>
      <c r="BG91" s="59">
        <f t="shared" si="474"/>
        <v>0</v>
      </c>
      <c r="BH91" s="59">
        <f t="shared" si="474"/>
        <v>0</v>
      </c>
      <c r="BI91" s="59">
        <f t="shared" si="474"/>
        <v>0</v>
      </c>
      <c r="BJ91" s="59">
        <f t="shared" si="474"/>
        <v>0</v>
      </c>
      <c r="BK91" s="59">
        <f t="shared" si="474"/>
        <v>0</v>
      </c>
      <c r="BL91" s="59">
        <f t="shared" si="474"/>
        <v>0</v>
      </c>
      <c r="BM91" s="59">
        <f t="shared" si="474"/>
        <v>0</v>
      </c>
      <c r="BN91" s="59">
        <f t="shared" si="474"/>
        <v>0</v>
      </c>
      <c r="BO91" s="59">
        <f t="shared" si="474"/>
        <v>0</v>
      </c>
      <c r="BP91" s="59">
        <f t="shared" si="474"/>
        <v>0</v>
      </c>
      <c r="BQ91" s="59">
        <f t="shared" si="474"/>
        <v>0</v>
      </c>
      <c r="BR91" s="59">
        <f t="shared" si="474"/>
        <v>0</v>
      </c>
      <c r="BS91" s="59">
        <f t="shared" si="474"/>
        <v>0</v>
      </c>
      <c r="BT91" s="59">
        <f t="shared" si="474"/>
        <v>0</v>
      </c>
      <c r="BU91" s="59">
        <f t="shared" si="474"/>
        <v>0</v>
      </c>
      <c r="BV91" s="59">
        <f t="shared" si="474"/>
        <v>0</v>
      </c>
      <c r="BW91" s="59">
        <f t="shared" si="474"/>
        <v>0</v>
      </c>
      <c r="BX91" s="59">
        <f t="shared" si="474"/>
        <v>0</v>
      </c>
      <c r="BY91" s="59">
        <f t="shared" si="474"/>
        <v>0</v>
      </c>
      <c r="BZ91" s="59">
        <f t="shared" si="474"/>
        <v>0</v>
      </c>
      <c r="CA91" s="59">
        <f t="shared" si="474"/>
        <v>0</v>
      </c>
      <c r="CB91" s="59">
        <f t="shared" ref="CB91:CP91" si="475">AVERAGE(CB88,CB90)</f>
        <v>0</v>
      </c>
      <c r="CC91" s="59">
        <f t="shared" si="475"/>
        <v>0</v>
      </c>
      <c r="CD91" s="59">
        <f t="shared" si="475"/>
        <v>0</v>
      </c>
      <c r="CE91" s="59">
        <f t="shared" si="475"/>
        <v>0</v>
      </c>
      <c r="CF91" s="59">
        <f t="shared" si="475"/>
        <v>0</v>
      </c>
      <c r="CG91" s="59">
        <f t="shared" si="475"/>
        <v>0</v>
      </c>
      <c r="CH91" s="59">
        <f t="shared" si="475"/>
        <v>0</v>
      </c>
      <c r="CI91" s="59">
        <f t="shared" si="475"/>
        <v>0</v>
      </c>
      <c r="CJ91" s="59">
        <f t="shared" si="475"/>
        <v>0</v>
      </c>
      <c r="CK91" s="59">
        <f t="shared" si="475"/>
        <v>0</v>
      </c>
      <c r="CL91" s="59">
        <f t="shared" si="475"/>
        <v>0</v>
      </c>
      <c r="CM91" s="59">
        <f t="shared" si="475"/>
        <v>0</v>
      </c>
      <c r="CN91" s="59">
        <f t="shared" si="475"/>
        <v>0</v>
      </c>
      <c r="CO91" s="59">
        <f t="shared" si="475"/>
        <v>0</v>
      </c>
      <c r="CP91" s="59">
        <f t="shared" si="475"/>
        <v>0</v>
      </c>
    </row>
    <row r="92" spans="2:94" s="61" customFormat="1" ht="18" x14ac:dyDescent="0.25">
      <c r="F92" s="62" t="s">
        <v>120</v>
      </c>
      <c r="G92" s="63">
        <v>3.1199999999999999E-2</v>
      </c>
      <c r="H92" s="64"/>
      <c r="I92" s="64"/>
      <c r="J92" s="64"/>
      <c r="K92" s="64"/>
      <c r="L92" s="64"/>
      <c r="M92" s="64"/>
      <c r="N92" s="65">
        <f>+N91*$G92+N89</f>
        <v>257.55893333333336</v>
      </c>
      <c r="O92" s="65">
        <f>+O91*$G92+O89</f>
        <v>2254.4016000000001</v>
      </c>
      <c r="P92" s="65">
        <f t="shared" ref="P92:CA92" si="476">+P91*$G92+P89</f>
        <v>4208.2298666666675</v>
      </c>
      <c r="Q92" s="65">
        <f t="shared" si="476"/>
        <v>6119.0437333333339</v>
      </c>
      <c r="R92" s="65">
        <f t="shared" si="476"/>
        <v>5984.4677333333339</v>
      </c>
      <c r="S92" s="65">
        <f t="shared" si="476"/>
        <v>5849.8917333333338</v>
      </c>
      <c r="T92" s="65">
        <f t="shared" si="476"/>
        <v>5715.3157333333338</v>
      </c>
      <c r="U92" s="65">
        <f t="shared" si="476"/>
        <v>5580.7397333333338</v>
      </c>
      <c r="V92" s="65">
        <f t="shared" si="476"/>
        <v>5446.1637333333338</v>
      </c>
      <c r="W92" s="65">
        <f t="shared" si="476"/>
        <v>5311.5877333333337</v>
      </c>
      <c r="X92" s="65">
        <f t="shared" si="476"/>
        <v>5177.0117333333337</v>
      </c>
      <c r="Y92" s="65">
        <f t="shared" si="476"/>
        <v>5042.4357333333337</v>
      </c>
      <c r="Z92" s="65">
        <f t="shared" si="476"/>
        <v>4907.8597333333337</v>
      </c>
      <c r="AA92" s="65">
        <f t="shared" si="476"/>
        <v>4773.2837333333337</v>
      </c>
      <c r="AB92" s="65">
        <f t="shared" si="476"/>
        <v>4638.7077333333336</v>
      </c>
      <c r="AC92" s="65">
        <f t="shared" si="476"/>
        <v>4504.1317333333336</v>
      </c>
      <c r="AD92" s="65">
        <f t="shared" si="476"/>
        <v>4020.4218666666475</v>
      </c>
      <c r="AE92" s="65">
        <f t="shared" si="476"/>
        <v>0</v>
      </c>
      <c r="AF92" s="65">
        <f t="shared" si="476"/>
        <v>0</v>
      </c>
      <c r="AG92" s="65">
        <f t="shared" si="476"/>
        <v>0</v>
      </c>
      <c r="AH92" s="65">
        <f t="shared" si="476"/>
        <v>0</v>
      </c>
      <c r="AI92" s="65">
        <f t="shared" si="476"/>
        <v>0</v>
      </c>
      <c r="AJ92" s="65">
        <f t="shared" si="476"/>
        <v>0</v>
      </c>
      <c r="AK92" s="65">
        <f t="shared" si="476"/>
        <v>0</v>
      </c>
      <c r="AL92" s="65">
        <f t="shared" si="476"/>
        <v>0</v>
      </c>
      <c r="AM92" s="65">
        <f t="shared" si="476"/>
        <v>0</v>
      </c>
      <c r="AN92" s="65">
        <f t="shared" si="476"/>
        <v>0</v>
      </c>
      <c r="AO92" s="65">
        <f t="shared" si="476"/>
        <v>0</v>
      </c>
      <c r="AP92" s="65">
        <f t="shared" si="476"/>
        <v>0</v>
      </c>
      <c r="AQ92" s="65">
        <f t="shared" si="476"/>
        <v>0</v>
      </c>
      <c r="AR92" s="65">
        <f t="shared" si="476"/>
        <v>0</v>
      </c>
      <c r="AS92" s="65">
        <f t="shared" si="476"/>
        <v>0</v>
      </c>
      <c r="AT92" s="65">
        <f t="shared" si="476"/>
        <v>0</v>
      </c>
      <c r="AU92" s="65">
        <f t="shared" si="476"/>
        <v>0</v>
      </c>
      <c r="AV92" s="65">
        <f t="shared" si="476"/>
        <v>0</v>
      </c>
      <c r="AW92" s="65">
        <f t="shared" si="476"/>
        <v>0</v>
      </c>
      <c r="AX92" s="65">
        <f t="shared" si="476"/>
        <v>0</v>
      </c>
      <c r="AY92" s="65">
        <f t="shared" si="476"/>
        <v>0</v>
      </c>
      <c r="AZ92" s="65">
        <f t="shared" si="476"/>
        <v>0</v>
      </c>
      <c r="BA92" s="65">
        <f t="shared" si="476"/>
        <v>0</v>
      </c>
      <c r="BB92" s="65">
        <f t="shared" si="476"/>
        <v>0</v>
      </c>
      <c r="BC92" s="65">
        <f t="shared" si="476"/>
        <v>0</v>
      </c>
      <c r="BD92" s="65">
        <f t="shared" si="476"/>
        <v>0</v>
      </c>
      <c r="BE92" s="65">
        <f t="shared" si="476"/>
        <v>0</v>
      </c>
      <c r="BF92" s="65">
        <f t="shared" si="476"/>
        <v>0</v>
      </c>
      <c r="BG92" s="65">
        <f t="shared" si="476"/>
        <v>0</v>
      </c>
      <c r="BH92" s="65">
        <f t="shared" si="476"/>
        <v>0</v>
      </c>
      <c r="BI92" s="65">
        <f t="shared" si="476"/>
        <v>0</v>
      </c>
      <c r="BJ92" s="65">
        <f t="shared" si="476"/>
        <v>0</v>
      </c>
      <c r="BK92" s="65">
        <f t="shared" si="476"/>
        <v>0</v>
      </c>
      <c r="BL92" s="65">
        <f t="shared" si="476"/>
        <v>0</v>
      </c>
      <c r="BM92" s="65">
        <f t="shared" si="476"/>
        <v>0</v>
      </c>
      <c r="BN92" s="65">
        <f t="shared" si="476"/>
        <v>0</v>
      </c>
      <c r="BO92" s="65">
        <f t="shared" si="476"/>
        <v>0</v>
      </c>
      <c r="BP92" s="65">
        <f t="shared" si="476"/>
        <v>0</v>
      </c>
      <c r="BQ92" s="65">
        <f t="shared" si="476"/>
        <v>0</v>
      </c>
      <c r="BR92" s="65">
        <f t="shared" si="476"/>
        <v>0</v>
      </c>
      <c r="BS92" s="65">
        <f t="shared" si="476"/>
        <v>0</v>
      </c>
      <c r="BT92" s="65">
        <f t="shared" si="476"/>
        <v>0</v>
      </c>
      <c r="BU92" s="65">
        <f t="shared" si="476"/>
        <v>0</v>
      </c>
      <c r="BV92" s="65">
        <f t="shared" si="476"/>
        <v>0</v>
      </c>
      <c r="BW92" s="65">
        <f t="shared" si="476"/>
        <v>0</v>
      </c>
      <c r="BX92" s="65">
        <f t="shared" si="476"/>
        <v>0</v>
      </c>
      <c r="BY92" s="65">
        <f t="shared" si="476"/>
        <v>0</v>
      </c>
      <c r="BZ92" s="65">
        <f t="shared" si="476"/>
        <v>0</v>
      </c>
      <c r="CA92" s="65">
        <f t="shared" si="476"/>
        <v>0</v>
      </c>
      <c r="CB92" s="65">
        <f t="shared" ref="CB92:CP92" si="477">+CB91*$G92+CB89</f>
        <v>0</v>
      </c>
      <c r="CC92" s="65">
        <f t="shared" si="477"/>
        <v>0</v>
      </c>
      <c r="CD92" s="65">
        <f t="shared" si="477"/>
        <v>0</v>
      </c>
      <c r="CE92" s="65">
        <f t="shared" si="477"/>
        <v>0</v>
      </c>
      <c r="CF92" s="65">
        <f t="shared" si="477"/>
        <v>0</v>
      </c>
      <c r="CG92" s="65">
        <f t="shared" si="477"/>
        <v>0</v>
      </c>
      <c r="CH92" s="65">
        <f t="shared" si="477"/>
        <v>0</v>
      </c>
      <c r="CI92" s="65">
        <f t="shared" si="477"/>
        <v>0</v>
      </c>
      <c r="CJ92" s="65">
        <f t="shared" si="477"/>
        <v>0</v>
      </c>
      <c r="CK92" s="65">
        <f t="shared" si="477"/>
        <v>0</v>
      </c>
      <c r="CL92" s="65">
        <f t="shared" si="477"/>
        <v>0</v>
      </c>
      <c r="CM92" s="65">
        <f t="shared" si="477"/>
        <v>0</v>
      </c>
      <c r="CN92" s="65">
        <f t="shared" si="477"/>
        <v>0</v>
      </c>
      <c r="CO92" s="65">
        <f t="shared" si="477"/>
        <v>0</v>
      </c>
      <c r="CP92" s="65">
        <f t="shared" si="477"/>
        <v>0</v>
      </c>
    </row>
  </sheetData>
  <mergeCells count="12">
    <mergeCell ref="B74:C74"/>
    <mergeCell ref="B76:B84"/>
    <mergeCell ref="I84:M84"/>
    <mergeCell ref="B49:C49"/>
    <mergeCell ref="B51:B59"/>
    <mergeCell ref="I59:M59"/>
    <mergeCell ref="B5:C5"/>
    <mergeCell ref="B7:B15"/>
    <mergeCell ref="I15:M15"/>
    <mergeCell ref="B27:C27"/>
    <mergeCell ref="B29:B37"/>
    <mergeCell ref="I37:M37"/>
  </mergeCells>
  <dataValidations count="2">
    <dataValidation type="list" allowBlank="1" showInputMessage="1" showErrorMessage="1" sqref="E16 E12:E13 E38 E34:E35 E60 E56:E57 E85 E81:E82" xr:uid="{0F3D358C-8FC0-4920-98DE-733787845A04}">
      <formula1>Variables</formula1>
    </dataValidation>
    <dataValidation type="list" allowBlank="1" showInputMessage="1" showErrorMessage="1" sqref="H16 H12:H13 H38 H34:H35 H60 H56:H57 H85 H81:H82" xr:uid="{A93578AD-8E2B-4E80-B924-E066EE4C5BF1}">
      <formula1>"Fixed,Variable"</formula1>
    </dataValidation>
  </dataValidations>
  <hyperlinks>
    <hyperlink ref="G3" location="'TITLE PAGE'!A1" display="Back to title page" xr:uid="{BAC99E89-EA2F-4796-A69C-4C7F3EC52357}"/>
    <hyperlink ref="G72" location="'TITLE PAGE'!A1" display="Back to title page" xr:uid="{B07B74AC-FA68-44DC-A0DF-19E341E675A5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BEDB8-3900-4FF3-9F88-7C374B849452}">
  <dimension ref="A1:CP27"/>
  <sheetViews>
    <sheetView zoomScale="60" zoomScaleNormal="60" workbookViewId="0">
      <selection activeCell="D24" sqref="D24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28.425781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6384" width="10.85546875" style="2"/>
  </cols>
  <sheetData>
    <row r="1" spans="1:94" ht="15" x14ac:dyDescent="0.25">
      <c r="A1" s="1" t="s">
        <v>0</v>
      </c>
    </row>
    <row r="2" spans="1:94" ht="15" x14ac:dyDescent="0.25">
      <c r="A2" s="1"/>
    </row>
    <row r="5" spans="1:94" ht="20.25" x14ac:dyDescent="0.3">
      <c r="B5" s="143" t="s">
        <v>159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1:94" ht="15" thickBot="1" x14ac:dyDescent="0.25"/>
    <row r="7" spans="1:94" ht="47.85" customHeight="1" thickBot="1" x14ac:dyDescent="0.25">
      <c r="B7" s="3" t="s">
        <v>1</v>
      </c>
      <c r="C7" s="4" t="e">
        <f>#REF!</f>
        <v>#REF!</v>
      </c>
      <c r="D7" s="5" t="s">
        <v>2</v>
      </c>
      <c r="E7" s="6"/>
      <c r="F7" s="7" t="s">
        <v>3</v>
      </c>
      <c r="G7" s="8" t="s">
        <v>4</v>
      </c>
      <c r="H7" s="9"/>
      <c r="I7" s="10"/>
      <c r="J7" s="11"/>
    </row>
    <row r="8" spans="1:94" ht="15" thickBot="1" x14ac:dyDescent="0.25"/>
    <row r="9" spans="1:94" ht="48.6" customHeight="1" thickBot="1" x14ac:dyDescent="0.25">
      <c r="B9" s="153" t="s">
        <v>5</v>
      </c>
      <c r="C9" s="154"/>
      <c r="D9" s="11"/>
      <c r="E9" s="11"/>
      <c r="F9" s="11"/>
      <c r="G9" s="11"/>
      <c r="H9" s="11"/>
      <c r="I9" s="11"/>
      <c r="J9" s="11"/>
      <c r="K9" s="11"/>
    </row>
    <row r="10" spans="1:94" ht="129.75" thickBot="1" x14ac:dyDescent="0.25">
      <c r="B10" s="12" t="s">
        <v>6</v>
      </c>
      <c r="C10" s="13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5" t="s">
        <v>12</v>
      </c>
      <c r="I10" s="16" t="s">
        <v>13</v>
      </c>
      <c r="J10" s="17" t="s">
        <v>14</v>
      </c>
      <c r="K10" s="17" t="s">
        <v>15</v>
      </c>
      <c r="L10" s="17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7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17" t="s">
        <v>35</v>
      </c>
      <c r="AF10" s="17" t="s">
        <v>36</v>
      </c>
      <c r="AG10" s="17" t="s">
        <v>37</v>
      </c>
      <c r="AH10" s="17" t="s">
        <v>38</v>
      </c>
      <c r="AI10" s="17" t="s">
        <v>39</v>
      </c>
      <c r="AJ10" s="17" t="s">
        <v>40</v>
      </c>
      <c r="AK10" s="17" t="s">
        <v>41</v>
      </c>
      <c r="AL10" s="17" t="s">
        <v>42</v>
      </c>
      <c r="AM10" s="17" t="s">
        <v>43</v>
      </c>
      <c r="AN10" s="17" t="s">
        <v>44</v>
      </c>
      <c r="AO10" s="17" t="s">
        <v>45</v>
      </c>
      <c r="AP10" s="17" t="s">
        <v>46</v>
      </c>
      <c r="AQ10" s="17" t="s">
        <v>47</v>
      </c>
      <c r="AR10" s="17" t="s">
        <v>48</v>
      </c>
      <c r="AS10" s="17" t="s">
        <v>49</v>
      </c>
      <c r="AT10" s="17" t="s">
        <v>50</v>
      </c>
      <c r="AU10" s="17" t="s">
        <v>51</v>
      </c>
      <c r="AV10" s="17" t="s">
        <v>52</v>
      </c>
      <c r="AW10" s="17" t="s">
        <v>53</v>
      </c>
      <c r="AX10" s="17" t="s">
        <v>54</v>
      </c>
      <c r="AY10" s="17" t="s">
        <v>55</v>
      </c>
      <c r="AZ10" s="17" t="s">
        <v>56</v>
      </c>
      <c r="BA10" s="17" t="s">
        <v>57</v>
      </c>
      <c r="BB10" s="17" t="s">
        <v>58</v>
      </c>
      <c r="BC10" s="17" t="s">
        <v>59</v>
      </c>
      <c r="BD10" s="17" t="s">
        <v>60</v>
      </c>
      <c r="BE10" s="17" t="s">
        <v>61</v>
      </c>
      <c r="BF10" s="17" t="s">
        <v>62</v>
      </c>
      <c r="BG10" s="17" t="s">
        <v>63</v>
      </c>
      <c r="BH10" s="17" t="s">
        <v>64</v>
      </c>
      <c r="BI10" s="17" t="s">
        <v>65</v>
      </c>
      <c r="BJ10" s="17" t="s">
        <v>66</v>
      </c>
      <c r="BK10" s="17" t="s">
        <v>67</v>
      </c>
      <c r="BL10" s="17" t="s">
        <v>68</v>
      </c>
      <c r="BM10" s="17" t="s">
        <v>69</v>
      </c>
      <c r="BN10" s="17" t="s">
        <v>70</v>
      </c>
      <c r="BO10" s="17" t="s">
        <v>71</v>
      </c>
      <c r="BP10" s="17" t="s">
        <v>72</v>
      </c>
      <c r="BQ10" s="17" t="s">
        <v>73</v>
      </c>
      <c r="BR10" s="17" t="s">
        <v>74</v>
      </c>
      <c r="BS10" s="17" t="s">
        <v>75</v>
      </c>
      <c r="BT10" s="17" t="s">
        <v>76</v>
      </c>
      <c r="BU10" s="17" t="s">
        <v>77</v>
      </c>
      <c r="BV10" s="17" t="s">
        <v>78</v>
      </c>
      <c r="BW10" s="17" t="s">
        <v>79</v>
      </c>
      <c r="BX10" s="17" t="s">
        <v>80</v>
      </c>
      <c r="BY10" s="17" t="s">
        <v>81</v>
      </c>
      <c r="BZ10" s="17" t="s">
        <v>82</v>
      </c>
      <c r="CA10" s="17" t="s">
        <v>83</v>
      </c>
      <c r="CB10" s="17" t="s">
        <v>84</v>
      </c>
      <c r="CC10" s="17" t="s">
        <v>85</v>
      </c>
      <c r="CD10" s="17" t="s">
        <v>86</v>
      </c>
      <c r="CE10" s="17" t="s">
        <v>87</v>
      </c>
      <c r="CF10" s="17" t="s">
        <v>88</v>
      </c>
      <c r="CG10" s="17" t="s">
        <v>89</v>
      </c>
      <c r="CH10" s="17" t="s">
        <v>90</v>
      </c>
      <c r="CI10" s="17" t="s">
        <v>91</v>
      </c>
      <c r="CJ10" s="17" t="s">
        <v>92</v>
      </c>
      <c r="CK10" s="17" t="s">
        <v>93</v>
      </c>
      <c r="CL10" s="17" t="s">
        <v>94</v>
      </c>
      <c r="CM10" s="17" t="s">
        <v>95</v>
      </c>
      <c r="CN10" s="17" t="s">
        <v>96</v>
      </c>
      <c r="CO10" s="17" t="s">
        <v>97</v>
      </c>
      <c r="CP10" s="18" t="s">
        <v>98</v>
      </c>
    </row>
    <row r="11" spans="1:94" ht="28.5" x14ac:dyDescent="0.2">
      <c r="B11" s="155" t="s">
        <v>99</v>
      </c>
      <c r="C11" s="28" t="s">
        <v>137</v>
      </c>
      <c r="D11" s="28" t="s">
        <v>138</v>
      </c>
      <c r="E11" s="19" t="s">
        <v>100</v>
      </c>
      <c r="F11" s="20"/>
      <c r="G11" s="21">
        <v>15</v>
      </c>
      <c r="H11" s="22" t="s">
        <v>101</v>
      </c>
      <c r="I11" s="23"/>
      <c r="J11" s="24"/>
      <c r="K11" s="24"/>
      <c r="L11" s="24"/>
      <c r="M11" s="24"/>
      <c r="N11" s="25"/>
      <c r="O11" s="76">
        <v>2543</v>
      </c>
      <c r="P11" s="76">
        <v>2543</v>
      </c>
      <c r="Q11" s="76">
        <v>2543</v>
      </c>
      <c r="R11" s="76">
        <v>2543</v>
      </c>
      <c r="S11" s="76">
        <v>2543</v>
      </c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7"/>
    </row>
    <row r="12" spans="1:94" ht="28.5" x14ac:dyDescent="0.2">
      <c r="B12" s="156"/>
      <c r="C12" s="28" t="s">
        <v>137</v>
      </c>
      <c r="D12" s="28" t="s">
        <v>138</v>
      </c>
      <c r="E12" s="28" t="s">
        <v>102</v>
      </c>
      <c r="F12" s="29"/>
      <c r="G12" s="29"/>
      <c r="H12" s="30" t="s">
        <v>103</v>
      </c>
      <c r="I12" s="31"/>
      <c r="J12" s="32"/>
      <c r="K12" s="32"/>
      <c r="L12" s="32"/>
      <c r="M12" s="32"/>
      <c r="N12" s="33"/>
      <c r="O12" s="33"/>
      <c r="P12" s="33"/>
      <c r="Q12" s="33"/>
      <c r="R12" s="33"/>
      <c r="S12" s="33"/>
      <c r="T12" s="77">
        <v>87</v>
      </c>
      <c r="U12" s="77">
        <v>87</v>
      </c>
      <c r="V12" s="77">
        <v>87</v>
      </c>
      <c r="W12" s="77">
        <v>87</v>
      </c>
      <c r="X12" s="77">
        <v>87</v>
      </c>
      <c r="Y12" s="77">
        <v>87</v>
      </c>
      <c r="Z12" s="77">
        <v>87</v>
      </c>
      <c r="AA12" s="77">
        <v>87</v>
      </c>
      <c r="AB12" s="77">
        <v>87</v>
      </c>
      <c r="AC12" s="77">
        <v>87</v>
      </c>
      <c r="AD12" s="77">
        <v>87</v>
      </c>
      <c r="AE12" s="77">
        <v>87</v>
      </c>
      <c r="AF12" s="77">
        <v>87</v>
      </c>
      <c r="AG12" s="77">
        <v>87</v>
      </c>
      <c r="AH12" s="77">
        <v>87</v>
      </c>
      <c r="AI12" s="77">
        <v>87</v>
      </c>
      <c r="AJ12" s="77">
        <v>87</v>
      </c>
      <c r="AK12" s="77">
        <v>87</v>
      </c>
      <c r="AL12" s="77">
        <v>87</v>
      </c>
      <c r="AM12" s="77">
        <v>87</v>
      </c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28.5" x14ac:dyDescent="0.2">
      <c r="B13" s="156"/>
      <c r="C13" s="28" t="s">
        <v>137</v>
      </c>
      <c r="D13" s="28" t="s">
        <v>138</v>
      </c>
      <c r="E13" s="28" t="s">
        <v>104</v>
      </c>
      <c r="F13" s="29"/>
      <c r="G13" s="29"/>
      <c r="H13" s="30" t="s">
        <v>103</v>
      </c>
      <c r="I13" s="31"/>
      <c r="J13" s="32"/>
      <c r="K13" s="32"/>
      <c r="L13" s="32"/>
      <c r="M13" s="32"/>
      <c r="N13" s="35">
        <f>+N27</f>
        <v>0</v>
      </c>
      <c r="O13" s="35">
        <f t="shared" ref="O13:BZ13" si="0">+O27</f>
        <v>246.23021333333332</v>
      </c>
      <c r="P13" s="35">
        <f t="shared" si="0"/>
        <v>487.17098666666669</v>
      </c>
      <c r="Q13" s="35">
        <f t="shared" si="0"/>
        <v>722.82231999999999</v>
      </c>
      <c r="R13" s="35">
        <f t="shared" si="0"/>
        <v>953.18421333333333</v>
      </c>
      <c r="S13" s="35">
        <f t="shared" si="0"/>
        <v>1178.2566666666667</v>
      </c>
      <c r="T13" s="35">
        <f t="shared" si="0"/>
        <v>1151.8094666666666</v>
      </c>
      <c r="U13" s="35">
        <f t="shared" si="0"/>
        <v>1125.3622666666665</v>
      </c>
      <c r="V13" s="35">
        <f t="shared" si="0"/>
        <v>1098.9150666666667</v>
      </c>
      <c r="W13" s="35">
        <f t="shared" si="0"/>
        <v>1072.4678666666666</v>
      </c>
      <c r="X13" s="35">
        <f t="shared" si="0"/>
        <v>1046.0206666666666</v>
      </c>
      <c r="Y13" s="35">
        <f t="shared" si="0"/>
        <v>1019.5734666666666</v>
      </c>
      <c r="Z13" s="35">
        <f t="shared" si="0"/>
        <v>993.12626666666665</v>
      </c>
      <c r="AA13" s="35">
        <f t="shared" si="0"/>
        <v>966.67906666666659</v>
      </c>
      <c r="AB13" s="35">
        <f t="shared" si="0"/>
        <v>940.23186666666663</v>
      </c>
      <c r="AC13" s="35">
        <f t="shared" si="0"/>
        <v>913.78466666666668</v>
      </c>
      <c r="AD13" s="35">
        <f t="shared" si="0"/>
        <v>887.33746666666661</v>
      </c>
      <c r="AE13" s="35">
        <f t="shared" si="0"/>
        <v>860.89026666666666</v>
      </c>
      <c r="AF13" s="35">
        <f t="shared" si="0"/>
        <v>0</v>
      </c>
      <c r="AG13" s="35">
        <f t="shared" si="0"/>
        <v>0</v>
      </c>
      <c r="AH13" s="35">
        <f t="shared" si="0"/>
        <v>0</v>
      </c>
      <c r="AI13" s="35">
        <f t="shared" si="0"/>
        <v>0</v>
      </c>
      <c r="AJ13" s="35">
        <f t="shared" si="0"/>
        <v>0</v>
      </c>
      <c r="AK13" s="35">
        <f t="shared" si="0"/>
        <v>0</v>
      </c>
      <c r="AL13" s="35">
        <f t="shared" si="0"/>
        <v>0</v>
      </c>
      <c r="AM13" s="35">
        <f t="shared" si="0"/>
        <v>0</v>
      </c>
      <c r="AN13" s="35">
        <f t="shared" si="0"/>
        <v>0</v>
      </c>
      <c r="AO13" s="35">
        <f t="shared" si="0"/>
        <v>0</v>
      </c>
      <c r="AP13" s="35">
        <f t="shared" si="0"/>
        <v>0</v>
      </c>
      <c r="AQ13" s="35">
        <f t="shared" si="0"/>
        <v>0</v>
      </c>
      <c r="AR13" s="35">
        <f t="shared" si="0"/>
        <v>0</v>
      </c>
      <c r="AS13" s="35">
        <f t="shared" si="0"/>
        <v>0</v>
      </c>
      <c r="AT13" s="35">
        <f t="shared" si="0"/>
        <v>0</v>
      </c>
      <c r="AU13" s="35">
        <f t="shared" si="0"/>
        <v>0</v>
      </c>
      <c r="AV13" s="35">
        <f t="shared" si="0"/>
        <v>0</v>
      </c>
      <c r="AW13" s="35">
        <f t="shared" si="0"/>
        <v>0</v>
      </c>
      <c r="AX13" s="35">
        <f t="shared" si="0"/>
        <v>0</v>
      </c>
      <c r="AY13" s="35">
        <f t="shared" si="0"/>
        <v>0</v>
      </c>
      <c r="AZ13" s="35">
        <f t="shared" si="0"/>
        <v>0</v>
      </c>
      <c r="BA13" s="35">
        <f t="shared" si="0"/>
        <v>0</v>
      </c>
      <c r="BB13" s="35">
        <f t="shared" si="0"/>
        <v>0</v>
      </c>
      <c r="BC13" s="35">
        <f t="shared" si="0"/>
        <v>0</v>
      </c>
      <c r="BD13" s="35">
        <f t="shared" si="0"/>
        <v>0</v>
      </c>
      <c r="BE13" s="35">
        <f t="shared" si="0"/>
        <v>0</v>
      </c>
      <c r="BF13" s="35">
        <f t="shared" si="0"/>
        <v>0</v>
      </c>
      <c r="BG13" s="35">
        <f t="shared" si="0"/>
        <v>0</v>
      </c>
      <c r="BH13" s="35">
        <f t="shared" si="0"/>
        <v>0</v>
      </c>
      <c r="BI13" s="35">
        <f t="shared" si="0"/>
        <v>0</v>
      </c>
      <c r="BJ13" s="35">
        <f t="shared" si="0"/>
        <v>0</v>
      </c>
      <c r="BK13" s="35">
        <f t="shared" si="0"/>
        <v>0</v>
      </c>
      <c r="BL13" s="35">
        <f t="shared" si="0"/>
        <v>0</v>
      </c>
      <c r="BM13" s="35">
        <f t="shared" si="0"/>
        <v>0</v>
      </c>
      <c r="BN13" s="35">
        <f t="shared" si="0"/>
        <v>0</v>
      </c>
      <c r="BO13" s="35">
        <f t="shared" si="0"/>
        <v>0</v>
      </c>
      <c r="BP13" s="35">
        <f t="shared" si="0"/>
        <v>0</v>
      </c>
      <c r="BQ13" s="35">
        <f t="shared" si="0"/>
        <v>0</v>
      </c>
      <c r="BR13" s="35">
        <f t="shared" si="0"/>
        <v>0</v>
      </c>
      <c r="BS13" s="35">
        <f t="shared" si="0"/>
        <v>0</v>
      </c>
      <c r="BT13" s="35">
        <f t="shared" si="0"/>
        <v>0</v>
      </c>
      <c r="BU13" s="35">
        <f t="shared" si="0"/>
        <v>0</v>
      </c>
      <c r="BV13" s="35">
        <f t="shared" si="0"/>
        <v>0</v>
      </c>
      <c r="BW13" s="35">
        <f t="shared" si="0"/>
        <v>0</v>
      </c>
      <c r="BX13" s="35">
        <f t="shared" si="0"/>
        <v>0</v>
      </c>
      <c r="BY13" s="35">
        <f t="shared" si="0"/>
        <v>0</v>
      </c>
      <c r="BZ13" s="35">
        <f t="shared" si="0"/>
        <v>0</v>
      </c>
      <c r="CA13" s="35">
        <f t="shared" ref="CA13:CP13" si="1">+CA27</f>
        <v>0</v>
      </c>
      <c r="CB13" s="35">
        <f t="shared" si="1"/>
        <v>0</v>
      </c>
      <c r="CC13" s="35">
        <f t="shared" si="1"/>
        <v>0</v>
      </c>
      <c r="CD13" s="35">
        <f t="shared" si="1"/>
        <v>0</v>
      </c>
      <c r="CE13" s="35">
        <f t="shared" si="1"/>
        <v>0</v>
      </c>
      <c r="CF13" s="35">
        <f t="shared" si="1"/>
        <v>0</v>
      </c>
      <c r="CG13" s="35">
        <f t="shared" si="1"/>
        <v>0</v>
      </c>
      <c r="CH13" s="35">
        <f t="shared" si="1"/>
        <v>0</v>
      </c>
      <c r="CI13" s="35">
        <f t="shared" si="1"/>
        <v>0</v>
      </c>
      <c r="CJ13" s="35">
        <f t="shared" si="1"/>
        <v>0</v>
      </c>
      <c r="CK13" s="35">
        <f t="shared" si="1"/>
        <v>0</v>
      </c>
      <c r="CL13" s="35">
        <f t="shared" si="1"/>
        <v>0</v>
      </c>
      <c r="CM13" s="35">
        <f t="shared" si="1"/>
        <v>0</v>
      </c>
      <c r="CN13" s="35">
        <f t="shared" si="1"/>
        <v>0</v>
      </c>
      <c r="CO13" s="35">
        <f t="shared" si="1"/>
        <v>0</v>
      </c>
      <c r="CP13" s="35">
        <f t="shared" si="1"/>
        <v>0</v>
      </c>
    </row>
    <row r="14" spans="1:94" ht="28.5" x14ac:dyDescent="0.25">
      <c r="B14" s="156"/>
      <c r="C14" s="28" t="s">
        <v>137</v>
      </c>
      <c r="D14" s="28" t="s">
        <v>138</v>
      </c>
      <c r="E14" s="28" t="s">
        <v>105</v>
      </c>
      <c r="F14" s="36">
        <v>3.5000000000000003E-2</v>
      </c>
      <c r="G14" s="29"/>
      <c r="H14" s="30" t="s">
        <v>103</v>
      </c>
      <c r="I14" s="31"/>
      <c r="J14" s="32"/>
      <c r="K14" s="32"/>
      <c r="L14" s="32"/>
      <c r="M14" s="32"/>
      <c r="N14" s="37">
        <f>+$F14</f>
        <v>3.5000000000000003E-2</v>
      </c>
      <c r="O14" s="38">
        <f>N14</f>
        <v>3.5000000000000003E-2</v>
      </c>
      <c r="P14" s="38">
        <f t="shared" ref="P14" si="2">O14</f>
        <v>3.5000000000000003E-2</v>
      </c>
      <c r="Q14" s="38">
        <f t="shared" ref="Q14" si="3">P14</f>
        <v>3.5000000000000003E-2</v>
      </c>
      <c r="R14" s="38">
        <f t="shared" ref="R14" si="4">Q14</f>
        <v>3.5000000000000003E-2</v>
      </c>
      <c r="S14" s="38">
        <f t="shared" ref="S14" si="5">R14</f>
        <v>3.5000000000000003E-2</v>
      </c>
      <c r="T14" s="38">
        <f t="shared" ref="T14" si="6">S14</f>
        <v>3.5000000000000003E-2</v>
      </c>
      <c r="U14" s="38">
        <f t="shared" ref="U14" si="7">T14</f>
        <v>3.5000000000000003E-2</v>
      </c>
      <c r="V14" s="38">
        <f t="shared" ref="V14" si="8">U14</f>
        <v>3.5000000000000003E-2</v>
      </c>
      <c r="W14" s="38">
        <f t="shared" ref="W14" si="9">V14</f>
        <v>3.5000000000000003E-2</v>
      </c>
      <c r="X14" s="38">
        <f t="shared" ref="X14" si="10">W14</f>
        <v>3.5000000000000003E-2</v>
      </c>
      <c r="Y14" s="38">
        <f t="shared" ref="Y14" si="11">X14</f>
        <v>3.5000000000000003E-2</v>
      </c>
      <c r="Z14" s="38">
        <f t="shared" ref="Z14" si="12">Y14</f>
        <v>3.5000000000000003E-2</v>
      </c>
      <c r="AA14" s="38">
        <f t="shared" ref="AA14" si="13">Z14</f>
        <v>3.5000000000000003E-2</v>
      </c>
      <c r="AB14" s="38">
        <f t="shared" ref="AB14" si="14">AA14</f>
        <v>3.5000000000000003E-2</v>
      </c>
      <c r="AC14" s="38">
        <f t="shared" ref="AC14" si="15">AB14</f>
        <v>3.5000000000000003E-2</v>
      </c>
      <c r="AD14" s="38">
        <f t="shared" ref="AD14" si="16">AC14</f>
        <v>3.5000000000000003E-2</v>
      </c>
      <c r="AE14" s="38">
        <f t="shared" ref="AE14" si="17">AD14</f>
        <v>3.5000000000000003E-2</v>
      </c>
      <c r="AF14" s="38">
        <f t="shared" ref="AF14" si="18">AE14</f>
        <v>3.5000000000000003E-2</v>
      </c>
      <c r="AG14" s="38">
        <f t="shared" ref="AG14" si="19">AF14</f>
        <v>3.5000000000000003E-2</v>
      </c>
      <c r="AH14" s="38">
        <f t="shared" ref="AH14" si="20">AG14</f>
        <v>3.5000000000000003E-2</v>
      </c>
      <c r="AI14" s="38">
        <f t="shared" ref="AI14" si="21">AH14</f>
        <v>3.5000000000000003E-2</v>
      </c>
      <c r="AJ14" s="38">
        <f t="shared" ref="AJ14" si="22">AI14</f>
        <v>3.5000000000000003E-2</v>
      </c>
      <c r="AK14" s="38">
        <f t="shared" ref="AK14" si="23">AJ14</f>
        <v>3.5000000000000003E-2</v>
      </c>
      <c r="AL14" s="38">
        <f t="shared" ref="AL14" si="24">AK14</f>
        <v>3.5000000000000003E-2</v>
      </c>
      <c r="AM14" s="38">
        <f t="shared" ref="AM14" si="25">AL14</f>
        <v>3.5000000000000003E-2</v>
      </c>
      <c r="AN14" s="38"/>
      <c r="AO14" s="38"/>
      <c r="AP14" s="38"/>
      <c r="AQ14" s="38"/>
      <c r="AR14" s="38"/>
      <c r="AS14" s="37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7"/>
      <c r="CM14" s="38"/>
      <c r="CN14" s="38"/>
      <c r="CO14" s="38"/>
      <c r="CP14" s="38"/>
    </row>
    <row r="15" spans="1:94" ht="28.5" x14ac:dyDescent="0.2">
      <c r="B15" s="156"/>
      <c r="C15" s="28" t="s">
        <v>137</v>
      </c>
      <c r="D15" s="28" t="s">
        <v>138</v>
      </c>
      <c r="E15" s="28" t="s">
        <v>106</v>
      </c>
      <c r="F15" s="29"/>
      <c r="G15" s="29"/>
      <c r="H15" s="30" t="s">
        <v>103</v>
      </c>
      <c r="I15" s="31"/>
      <c r="J15" s="32"/>
      <c r="K15" s="32"/>
      <c r="L15" s="32"/>
      <c r="M15" s="32"/>
      <c r="N15" s="39">
        <f>1/(1+N14)</f>
        <v>0.96618357487922713</v>
      </c>
      <c r="O15" s="39">
        <f>1/(1+O14)*N15</f>
        <v>0.93351070036640305</v>
      </c>
      <c r="P15" s="39">
        <f t="shared" ref="P15" si="26">1/(1+P14)*O15</f>
        <v>0.90194270566802237</v>
      </c>
      <c r="Q15" s="39">
        <f t="shared" ref="Q15" si="27">1/(1+Q14)*P15</f>
        <v>0.87144222769857238</v>
      </c>
      <c r="R15" s="39">
        <f t="shared" ref="R15" si="28">1/(1+R14)*Q15</f>
        <v>0.84197316685852408</v>
      </c>
      <c r="S15" s="39">
        <f t="shared" ref="S15" si="29">1/(1+S14)*R15</f>
        <v>0.81350064430775282</v>
      </c>
      <c r="T15" s="39">
        <f t="shared" ref="T15" si="30">1/(1+T14)*S15</f>
        <v>0.78599096068381924</v>
      </c>
      <c r="U15" s="39">
        <f t="shared" ref="U15" si="31">1/(1+U14)*T15</f>
        <v>0.75941155621625056</v>
      </c>
      <c r="V15" s="39">
        <f t="shared" ref="V15" si="32">1/(1+V14)*U15</f>
        <v>0.73373097218961414</v>
      </c>
      <c r="W15" s="39">
        <f t="shared" ref="W15" si="33">1/(1+W14)*V15</f>
        <v>0.70891881370977217</v>
      </c>
      <c r="X15" s="39">
        <f t="shared" ref="X15" si="34">1/(1+X14)*W15</f>
        <v>0.68494571372924851</v>
      </c>
      <c r="Y15" s="39">
        <f t="shared" ref="Y15" si="35">1/(1+Y14)*X15</f>
        <v>0.66178329828912907</v>
      </c>
      <c r="Z15" s="39">
        <f t="shared" ref="Z15" si="36">1/(1+Z14)*Y15</f>
        <v>0.63940415293635666</v>
      </c>
      <c r="AA15" s="39">
        <f t="shared" ref="AA15" si="37">1/(1+AA14)*Z15</f>
        <v>0.61778179027667313</v>
      </c>
      <c r="AB15" s="39">
        <f t="shared" ref="AB15" si="38">1/(1+AB14)*AA15</f>
        <v>0.59689061862480497</v>
      </c>
      <c r="AC15" s="39">
        <f t="shared" ref="AC15" si="39">1/(1+AC14)*AB15</f>
        <v>0.57670591171478747</v>
      </c>
      <c r="AD15" s="39">
        <f t="shared" ref="AD15" si="40">1/(1+AD14)*AC15</f>
        <v>0.55720377943457733</v>
      </c>
      <c r="AE15" s="39">
        <f t="shared" ref="AE15" si="41">1/(1+AE14)*AD15</f>
        <v>0.53836113955031628</v>
      </c>
      <c r="AF15" s="39">
        <f t="shared" ref="AF15" si="42">1/(1+AF14)*AE15</f>
        <v>0.520155690386779</v>
      </c>
      <c r="AG15" s="39">
        <f t="shared" ref="AG15" si="43">1/(1+AG14)*AF15</f>
        <v>0.50256588443167061</v>
      </c>
      <c r="AH15" s="39">
        <f t="shared" ref="AH15" si="44">1/(1+AH14)*AG15</f>
        <v>0.48557090283253201</v>
      </c>
      <c r="AI15" s="39">
        <f t="shared" ref="AI15" si="45">1/(1+AI14)*AH15</f>
        <v>0.46915063075606961</v>
      </c>
      <c r="AJ15" s="39">
        <f t="shared" ref="AJ15" si="46">1/(1+AJ14)*AI15</f>
        <v>0.45328563358074364</v>
      </c>
      <c r="AK15" s="39">
        <f t="shared" ref="AK15" si="47">1/(1+AK14)*AJ15</f>
        <v>0.43795713389443836</v>
      </c>
      <c r="AL15" s="39">
        <f t="shared" ref="AL15" si="48">1/(1+AL14)*AK15</f>
        <v>0.42314698926998878</v>
      </c>
      <c r="AM15" s="39">
        <f t="shared" ref="AM15" si="49">1/(1+AM14)*AL15</f>
        <v>0.40883767079225974</v>
      </c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</row>
    <row r="16" spans="1:94" ht="28.5" x14ac:dyDescent="0.2">
      <c r="B16" s="156"/>
      <c r="C16" s="28" t="s">
        <v>137</v>
      </c>
      <c r="D16" s="28" t="s">
        <v>138</v>
      </c>
      <c r="E16" s="28" t="s">
        <v>107</v>
      </c>
      <c r="F16" s="28" t="s">
        <v>108</v>
      </c>
      <c r="G16" s="28"/>
      <c r="H16" s="28" t="s">
        <v>109</v>
      </c>
      <c r="I16" s="31"/>
      <c r="J16" s="32"/>
      <c r="K16" s="32"/>
      <c r="L16" s="32"/>
      <c r="M16" s="32"/>
      <c r="N16" s="33"/>
      <c r="O16" s="78">
        <f>321/5</f>
        <v>64.2</v>
      </c>
      <c r="P16" s="78">
        <f>321/5</f>
        <v>64.2</v>
      </c>
      <c r="Q16" s="78">
        <f>321/5</f>
        <v>64.2</v>
      </c>
      <c r="R16" s="78">
        <f>321/5</f>
        <v>64.2</v>
      </c>
      <c r="S16" s="78">
        <f>321/5</f>
        <v>64.2</v>
      </c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4"/>
    </row>
    <row r="17" spans="2:94" ht="28.5" x14ac:dyDescent="0.2">
      <c r="B17" s="156"/>
      <c r="C17" s="28" t="s">
        <v>137</v>
      </c>
      <c r="D17" s="28" t="s">
        <v>138</v>
      </c>
      <c r="E17" s="30" t="s">
        <v>107</v>
      </c>
      <c r="F17" s="28" t="s">
        <v>110</v>
      </c>
      <c r="G17" s="28"/>
      <c r="H17" s="40" t="s">
        <v>109</v>
      </c>
      <c r="I17" s="41"/>
      <c r="J17" s="32"/>
      <c r="K17" s="32"/>
      <c r="L17" s="32"/>
      <c r="M17" s="32"/>
      <c r="N17" s="33"/>
      <c r="O17" s="33"/>
      <c r="P17" s="33"/>
      <c r="Q17" s="68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4"/>
    </row>
    <row r="18" spans="2:94" s="42" customFormat="1" ht="29.25" thickBot="1" x14ac:dyDescent="0.25">
      <c r="B18" s="156"/>
      <c r="C18" s="28" t="s">
        <v>137</v>
      </c>
      <c r="D18" s="28" t="s">
        <v>138</v>
      </c>
      <c r="E18" s="44" t="s">
        <v>111</v>
      </c>
      <c r="F18" s="43"/>
      <c r="G18" s="43"/>
      <c r="H18" s="43" t="s">
        <v>101</v>
      </c>
      <c r="I18" s="45"/>
      <c r="J18" s="46"/>
      <c r="K18" s="46"/>
      <c r="L18" s="46"/>
      <c r="M18" s="46"/>
      <c r="N18" s="47" t="str">
        <f t="shared" ref="N18:BY18" si="50">IF((N12+N13)*N15&lt;&gt;0,(N12+N13)*N15,"")</f>
        <v/>
      </c>
      <c r="O18" s="47">
        <f t="shared" si="50"/>
        <v>229.85853890016884</v>
      </c>
      <c r="P18" s="47">
        <f t="shared" si="50"/>
        <v>439.40031783709338</v>
      </c>
      <c r="Q18" s="47">
        <f t="shared" si="50"/>
        <v>629.89789277105035</v>
      </c>
      <c r="R18" s="47">
        <f t="shared" si="50"/>
        <v>802.55553069981772</v>
      </c>
      <c r="S18" s="47">
        <f t="shared" si="50"/>
        <v>958.51255749323843</v>
      </c>
      <c r="T18" s="47">
        <f t="shared" si="50"/>
        <v>973.69304280954304</v>
      </c>
      <c r="U18" s="47">
        <f t="shared" si="50"/>
        <v>920.68191562719414</v>
      </c>
      <c r="V18" s="47">
        <f t="shared" si="50"/>
        <v>870.14261479964443</v>
      </c>
      <c r="W18" s="47">
        <f t="shared" si="50"/>
        <v>821.96858457193355</v>
      </c>
      <c r="X18" s="47">
        <f t="shared" si="50"/>
        <v>776.05764919998887</v>
      </c>
      <c r="Y18" s="47">
        <f t="shared" si="50"/>
        <v>732.31183856990231</v>
      </c>
      <c r="Z18" s="47">
        <f t="shared" si="50"/>
        <v>690.6372206023093</v>
      </c>
      <c r="AA18" s="47">
        <f t="shared" si="50"/>
        <v>650.94374018238727</v>
      </c>
      <c r="AB18" s="47">
        <f t="shared" si="50"/>
        <v>613.14506436577972</v>
      </c>
      <c r="AC18" s="47">
        <f t="shared" si="50"/>
        <v>577.15843362017972</v>
      </c>
      <c r="AD18" s="47">
        <f t="shared" si="50"/>
        <v>542.90451887137817</v>
      </c>
      <c r="AE18" s="47">
        <f t="shared" si="50"/>
        <v>510.30728413131982</v>
      </c>
      <c r="AF18" s="47">
        <f t="shared" si="50"/>
        <v>45.253545063649774</v>
      </c>
      <c r="AG18" s="47">
        <f t="shared" si="50"/>
        <v>43.723231945555341</v>
      </c>
      <c r="AH18" s="47">
        <f t="shared" si="50"/>
        <v>42.244668546430283</v>
      </c>
      <c r="AI18" s="47">
        <f t="shared" si="50"/>
        <v>40.816104875778059</v>
      </c>
      <c r="AJ18" s="47">
        <f t="shared" si="50"/>
        <v>39.435850121524695</v>
      </c>
      <c r="AK18" s="47">
        <f t="shared" si="50"/>
        <v>38.102270648816138</v>
      </c>
      <c r="AL18" s="47">
        <f t="shared" si="50"/>
        <v>36.813788066489025</v>
      </c>
      <c r="AM18" s="47">
        <f t="shared" si="50"/>
        <v>35.568877358926599</v>
      </c>
      <c r="AN18" s="47" t="str">
        <f t="shared" si="50"/>
        <v/>
      </c>
      <c r="AO18" s="47" t="str">
        <f t="shared" si="50"/>
        <v/>
      </c>
      <c r="AP18" s="47" t="str">
        <f t="shared" si="50"/>
        <v/>
      </c>
      <c r="AQ18" s="47" t="str">
        <f t="shared" si="50"/>
        <v/>
      </c>
      <c r="AR18" s="47" t="str">
        <f t="shared" si="50"/>
        <v/>
      </c>
      <c r="AS18" s="47" t="str">
        <f t="shared" si="50"/>
        <v/>
      </c>
      <c r="AT18" s="47" t="str">
        <f t="shared" si="50"/>
        <v/>
      </c>
      <c r="AU18" s="47" t="str">
        <f t="shared" si="50"/>
        <v/>
      </c>
      <c r="AV18" s="47" t="str">
        <f t="shared" si="50"/>
        <v/>
      </c>
      <c r="AW18" s="47" t="str">
        <f t="shared" si="50"/>
        <v/>
      </c>
      <c r="AX18" s="47" t="str">
        <f t="shared" si="50"/>
        <v/>
      </c>
      <c r="AY18" s="47" t="str">
        <f t="shared" si="50"/>
        <v/>
      </c>
      <c r="AZ18" s="47" t="str">
        <f t="shared" si="50"/>
        <v/>
      </c>
      <c r="BA18" s="47" t="str">
        <f t="shared" si="50"/>
        <v/>
      </c>
      <c r="BB18" s="47" t="str">
        <f t="shared" si="50"/>
        <v/>
      </c>
      <c r="BC18" s="47" t="str">
        <f t="shared" si="50"/>
        <v/>
      </c>
      <c r="BD18" s="47" t="str">
        <f t="shared" si="50"/>
        <v/>
      </c>
      <c r="BE18" s="47" t="str">
        <f t="shared" si="50"/>
        <v/>
      </c>
      <c r="BF18" s="47" t="str">
        <f t="shared" si="50"/>
        <v/>
      </c>
      <c r="BG18" s="47" t="str">
        <f t="shared" si="50"/>
        <v/>
      </c>
      <c r="BH18" s="47" t="str">
        <f t="shared" si="50"/>
        <v/>
      </c>
      <c r="BI18" s="47" t="str">
        <f t="shared" si="50"/>
        <v/>
      </c>
      <c r="BJ18" s="47" t="str">
        <f t="shared" si="50"/>
        <v/>
      </c>
      <c r="BK18" s="47" t="str">
        <f t="shared" si="50"/>
        <v/>
      </c>
      <c r="BL18" s="47" t="str">
        <f t="shared" si="50"/>
        <v/>
      </c>
      <c r="BM18" s="47" t="str">
        <f t="shared" si="50"/>
        <v/>
      </c>
      <c r="BN18" s="47" t="str">
        <f t="shared" si="50"/>
        <v/>
      </c>
      <c r="BO18" s="47" t="str">
        <f t="shared" si="50"/>
        <v/>
      </c>
      <c r="BP18" s="47" t="str">
        <f t="shared" si="50"/>
        <v/>
      </c>
      <c r="BQ18" s="47" t="str">
        <f t="shared" si="50"/>
        <v/>
      </c>
      <c r="BR18" s="47" t="str">
        <f t="shared" si="50"/>
        <v/>
      </c>
      <c r="BS18" s="47" t="str">
        <f t="shared" si="50"/>
        <v/>
      </c>
      <c r="BT18" s="47" t="str">
        <f t="shared" si="50"/>
        <v/>
      </c>
      <c r="BU18" s="47" t="str">
        <f t="shared" si="50"/>
        <v/>
      </c>
      <c r="BV18" s="47" t="str">
        <f t="shared" si="50"/>
        <v/>
      </c>
      <c r="BW18" s="47" t="str">
        <f t="shared" si="50"/>
        <v/>
      </c>
      <c r="BX18" s="47" t="str">
        <f t="shared" si="50"/>
        <v/>
      </c>
      <c r="BY18" s="47" t="str">
        <f t="shared" si="50"/>
        <v/>
      </c>
      <c r="BZ18" s="47" t="str">
        <f t="shared" ref="BZ18:CP18" si="51">IF((BZ12+BZ13)*BZ15&lt;&gt;0,(BZ12+BZ13)*BZ15,"")</f>
        <v/>
      </c>
      <c r="CA18" s="47" t="str">
        <f t="shared" si="51"/>
        <v/>
      </c>
      <c r="CB18" s="47" t="str">
        <f t="shared" si="51"/>
        <v/>
      </c>
      <c r="CC18" s="47" t="str">
        <f t="shared" si="51"/>
        <v/>
      </c>
      <c r="CD18" s="47" t="str">
        <f t="shared" si="51"/>
        <v/>
      </c>
      <c r="CE18" s="47" t="str">
        <f t="shared" si="51"/>
        <v/>
      </c>
      <c r="CF18" s="47" t="str">
        <f t="shared" si="51"/>
        <v/>
      </c>
      <c r="CG18" s="47" t="str">
        <f t="shared" si="51"/>
        <v/>
      </c>
      <c r="CH18" s="47" t="str">
        <f t="shared" si="51"/>
        <v/>
      </c>
      <c r="CI18" s="47" t="str">
        <f t="shared" si="51"/>
        <v/>
      </c>
      <c r="CJ18" s="47" t="str">
        <f t="shared" si="51"/>
        <v/>
      </c>
      <c r="CK18" s="47" t="str">
        <f t="shared" si="51"/>
        <v/>
      </c>
      <c r="CL18" s="47" t="str">
        <f t="shared" si="51"/>
        <v/>
      </c>
      <c r="CM18" s="47" t="str">
        <f t="shared" si="51"/>
        <v/>
      </c>
      <c r="CN18" s="47" t="str">
        <f t="shared" si="51"/>
        <v/>
      </c>
      <c r="CO18" s="47" t="str">
        <f t="shared" si="51"/>
        <v/>
      </c>
      <c r="CP18" s="48" t="str">
        <f t="shared" si="51"/>
        <v/>
      </c>
    </row>
    <row r="19" spans="2:94" s="42" customFormat="1" ht="29.25" thickBot="1" x14ac:dyDescent="0.25">
      <c r="B19" s="157"/>
      <c r="C19" s="28" t="s">
        <v>137</v>
      </c>
      <c r="D19" s="28" t="s">
        <v>138</v>
      </c>
      <c r="E19" s="44" t="s">
        <v>112</v>
      </c>
      <c r="F19" s="43"/>
      <c r="G19" s="43"/>
      <c r="H19" s="43" t="s">
        <v>101</v>
      </c>
      <c r="I19" s="158">
        <f>IF(SUM($N$18:$CP$18)&lt;&gt;0,SUM($N$18:$CP$18),"")</f>
        <v>12062.1350816801</v>
      </c>
      <c r="J19" s="159"/>
      <c r="K19" s="159"/>
      <c r="L19" s="159"/>
      <c r="M19" s="160"/>
    </row>
    <row r="20" spans="2:94" s="42" customFormat="1" ht="35.25" customHeight="1" x14ac:dyDescent="0.2">
      <c r="B20" s="49"/>
      <c r="C20" s="50"/>
      <c r="D20" s="50"/>
      <c r="E20" s="51"/>
      <c r="F20" s="50"/>
      <c r="G20" s="50"/>
      <c r="H20" s="50"/>
      <c r="I20" s="52"/>
      <c r="J20" s="53"/>
    </row>
    <row r="21" spans="2:94" ht="15" thickBot="1" x14ac:dyDescent="0.25"/>
    <row r="22" spans="2:94" ht="18" x14ac:dyDescent="0.25">
      <c r="F22" s="54" t="s">
        <v>113</v>
      </c>
      <c r="N22" s="17" t="s">
        <v>18</v>
      </c>
      <c r="O22" s="17" t="s">
        <v>19</v>
      </c>
      <c r="P22" s="17" t="s">
        <v>20</v>
      </c>
      <c r="Q22" s="17" t="s">
        <v>21</v>
      </c>
      <c r="R22" s="17" t="s">
        <v>22</v>
      </c>
      <c r="S22" s="17" t="s">
        <v>23</v>
      </c>
      <c r="T22" s="17" t="s">
        <v>24</v>
      </c>
      <c r="U22" s="17" t="s">
        <v>25</v>
      </c>
      <c r="V22" s="17" t="s">
        <v>26</v>
      </c>
      <c r="W22" s="17" t="s">
        <v>27</v>
      </c>
      <c r="X22" s="17" t="s">
        <v>28</v>
      </c>
      <c r="Y22" s="17" t="s">
        <v>29</v>
      </c>
      <c r="Z22" s="17" t="s">
        <v>30</v>
      </c>
      <c r="AA22" s="17" t="s">
        <v>31</v>
      </c>
      <c r="AB22" s="17" t="s">
        <v>32</v>
      </c>
      <c r="AC22" s="17" t="s">
        <v>33</v>
      </c>
      <c r="AD22" s="17" t="s">
        <v>34</v>
      </c>
      <c r="AE22" s="17" t="s">
        <v>35</v>
      </c>
      <c r="AF22" s="17" t="s">
        <v>36</v>
      </c>
      <c r="AG22" s="17" t="s">
        <v>37</v>
      </c>
      <c r="AH22" s="17" t="s">
        <v>38</v>
      </c>
      <c r="AI22" s="17" t="s">
        <v>39</v>
      </c>
      <c r="AJ22" s="17" t="s">
        <v>40</v>
      </c>
      <c r="AK22" s="17" t="s">
        <v>41</v>
      </c>
      <c r="AL22" s="17" t="s">
        <v>42</v>
      </c>
      <c r="AM22" s="17" t="s">
        <v>43</v>
      </c>
      <c r="AN22" s="17" t="s">
        <v>44</v>
      </c>
      <c r="AO22" s="17" t="s">
        <v>45</v>
      </c>
      <c r="AP22" s="17" t="s">
        <v>46</v>
      </c>
      <c r="AQ22" s="17" t="s">
        <v>47</v>
      </c>
      <c r="AR22" s="17" t="s">
        <v>48</v>
      </c>
      <c r="AS22" s="17" t="s">
        <v>49</v>
      </c>
      <c r="AT22" s="17" t="s">
        <v>50</v>
      </c>
      <c r="AU22" s="17" t="s">
        <v>51</v>
      </c>
      <c r="AV22" s="17" t="s">
        <v>52</v>
      </c>
      <c r="AW22" s="17" t="s">
        <v>53</v>
      </c>
      <c r="AX22" s="17" t="s">
        <v>54</v>
      </c>
      <c r="AY22" s="17" t="s">
        <v>55</v>
      </c>
      <c r="AZ22" s="17" t="s">
        <v>56</v>
      </c>
      <c r="BA22" s="17" t="s">
        <v>57</v>
      </c>
      <c r="BB22" s="17" t="s">
        <v>58</v>
      </c>
      <c r="BC22" s="17" t="s">
        <v>59</v>
      </c>
      <c r="BD22" s="17" t="s">
        <v>60</v>
      </c>
      <c r="BE22" s="17" t="s">
        <v>61</v>
      </c>
      <c r="BF22" s="17" t="s">
        <v>62</v>
      </c>
      <c r="BG22" s="17" t="s">
        <v>63</v>
      </c>
      <c r="BH22" s="17" t="s">
        <v>64</v>
      </c>
      <c r="BI22" s="17" t="s">
        <v>65</v>
      </c>
      <c r="BJ22" s="17" t="s">
        <v>66</v>
      </c>
      <c r="BK22" s="17" t="s">
        <v>67</v>
      </c>
      <c r="BL22" s="17" t="s">
        <v>68</v>
      </c>
      <c r="BM22" s="17" t="s">
        <v>69</v>
      </c>
      <c r="BN22" s="17" t="s">
        <v>70</v>
      </c>
      <c r="BO22" s="17" t="s">
        <v>71</v>
      </c>
      <c r="BP22" s="17" t="s">
        <v>72</v>
      </c>
      <c r="BQ22" s="17" t="s">
        <v>73</v>
      </c>
      <c r="BR22" s="17" t="s">
        <v>74</v>
      </c>
      <c r="BS22" s="17" t="s">
        <v>75</v>
      </c>
      <c r="BT22" s="17" t="s">
        <v>76</v>
      </c>
      <c r="BU22" s="17" t="s">
        <v>77</v>
      </c>
      <c r="BV22" s="17" t="s">
        <v>78</v>
      </c>
      <c r="BW22" s="17" t="s">
        <v>79</v>
      </c>
      <c r="BX22" s="17" t="s">
        <v>80</v>
      </c>
      <c r="BY22" s="17" t="s">
        <v>81</v>
      </c>
      <c r="BZ22" s="17" t="s">
        <v>82</v>
      </c>
      <c r="CA22" s="17" t="s">
        <v>83</v>
      </c>
      <c r="CB22" s="17" t="s">
        <v>84</v>
      </c>
      <c r="CC22" s="17" t="s">
        <v>85</v>
      </c>
      <c r="CD22" s="17" t="s">
        <v>86</v>
      </c>
      <c r="CE22" s="17" t="s">
        <v>87</v>
      </c>
      <c r="CF22" s="17" t="s">
        <v>88</v>
      </c>
      <c r="CG22" s="17" t="s">
        <v>89</v>
      </c>
      <c r="CH22" s="17" t="s">
        <v>90</v>
      </c>
      <c r="CI22" s="17" t="s">
        <v>91</v>
      </c>
      <c r="CJ22" s="17" t="s">
        <v>92</v>
      </c>
      <c r="CK22" s="17" t="s">
        <v>93</v>
      </c>
      <c r="CL22" s="17" t="s">
        <v>94</v>
      </c>
      <c r="CM22" s="17" t="s">
        <v>95</v>
      </c>
      <c r="CN22" s="17" t="s">
        <v>96</v>
      </c>
      <c r="CO22" s="17" t="s">
        <v>97</v>
      </c>
      <c r="CP22" s="18" t="s">
        <v>98</v>
      </c>
    </row>
    <row r="23" spans="2:94" ht="18" x14ac:dyDescent="0.25">
      <c r="F23" s="55" t="s">
        <v>114</v>
      </c>
      <c r="G23" s="56" t="s">
        <v>115</v>
      </c>
      <c r="H23" s="57"/>
      <c r="I23" s="57"/>
      <c r="J23" s="57"/>
      <c r="K23" s="57"/>
      <c r="L23" s="57"/>
      <c r="M23" s="57"/>
      <c r="N23" s="57">
        <f>+N11</f>
        <v>0</v>
      </c>
      <c r="O23" s="58">
        <f t="shared" ref="O23" si="52">+O11+N25</f>
        <v>2543</v>
      </c>
      <c r="P23" s="58">
        <f t="shared" ref="P23" si="53">+P11+O25</f>
        <v>4916.4666666666672</v>
      </c>
      <c r="Q23" s="58">
        <f t="shared" ref="Q23" si="54">+Q11+P25</f>
        <v>7120.4000000000005</v>
      </c>
      <c r="R23" s="58">
        <f t="shared" ref="R23" si="55">+R11+Q25</f>
        <v>9154.7999999999993</v>
      </c>
      <c r="S23" s="58">
        <f t="shared" ref="S23" si="56">+S11+R25</f>
        <v>11019.666666666666</v>
      </c>
      <c r="T23" s="58">
        <f t="shared" ref="T23" si="57">+T11+S25</f>
        <v>10172</v>
      </c>
      <c r="U23" s="58">
        <f t="shared" ref="U23" si="58">+U11+T25</f>
        <v>9324.3333333333339</v>
      </c>
      <c r="V23" s="58">
        <f t="shared" ref="V23" si="59">+V11+U25</f>
        <v>8476.6666666666679</v>
      </c>
      <c r="W23" s="58">
        <f t="shared" ref="W23" si="60">+W11+V25</f>
        <v>7629.0000000000009</v>
      </c>
      <c r="X23" s="58">
        <f t="shared" ref="X23" si="61">+X11+W25</f>
        <v>6781.3333333333339</v>
      </c>
      <c r="Y23" s="58">
        <f t="shared" ref="Y23" si="62">+Y11+X25</f>
        <v>5933.666666666667</v>
      </c>
      <c r="Z23" s="58">
        <f t="shared" ref="Z23" si="63">+Z11+Y25</f>
        <v>5086</v>
      </c>
      <c r="AA23" s="58">
        <f t="shared" ref="AA23" si="64">+AA11+Z25</f>
        <v>4238.333333333333</v>
      </c>
      <c r="AB23" s="58">
        <f t="shared" ref="AB23" si="65">+AB11+AA25</f>
        <v>3390.6666666666665</v>
      </c>
      <c r="AC23" s="58">
        <f t="shared" ref="AC23" si="66">+AC11+AB25</f>
        <v>2543</v>
      </c>
      <c r="AD23" s="58">
        <f t="shared" ref="AD23" si="67">+AD11+AC25</f>
        <v>1695.3333333333335</v>
      </c>
      <c r="AE23" s="58">
        <f t="shared" ref="AE23" si="68">+AE11+AD25</f>
        <v>847.66666666666686</v>
      </c>
      <c r="AF23" s="58">
        <f t="shared" ref="AF23" si="69">+AF11+AE25</f>
        <v>0</v>
      </c>
      <c r="AG23" s="58">
        <f t="shared" ref="AG23" si="70">+AG11+AF25</f>
        <v>0</v>
      </c>
      <c r="AH23" s="58">
        <f t="shared" ref="AH23" si="71">+AH11+AG25</f>
        <v>0</v>
      </c>
      <c r="AI23" s="58">
        <f t="shared" ref="AI23" si="72">+AI11+AH25</f>
        <v>0</v>
      </c>
      <c r="AJ23" s="58">
        <f t="shared" ref="AJ23" si="73">+AJ11+AI25</f>
        <v>0</v>
      </c>
      <c r="AK23" s="58">
        <f t="shared" ref="AK23" si="74">+AK11+AJ25</f>
        <v>0</v>
      </c>
      <c r="AL23" s="58">
        <f t="shared" ref="AL23" si="75">+AL11+AK25</f>
        <v>0</v>
      </c>
      <c r="AM23" s="58">
        <f t="shared" ref="AM23" si="76">+AM11+AL25</f>
        <v>0</v>
      </c>
      <c r="AN23" s="58">
        <f t="shared" ref="AN23" si="77">+AN11+AM25</f>
        <v>0</v>
      </c>
      <c r="AO23" s="58">
        <f t="shared" ref="AO23" si="78">+AO11+AN25</f>
        <v>0</v>
      </c>
      <c r="AP23" s="58">
        <f t="shared" ref="AP23" si="79">+AP11+AO25</f>
        <v>0</v>
      </c>
      <c r="AQ23" s="58">
        <f t="shared" ref="AQ23" si="80">+AQ11+AP25</f>
        <v>0</v>
      </c>
      <c r="AR23" s="58">
        <f t="shared" ref="AR23" si="81">+AR11+AQ25</f>
        <v>0</v>
      </c>
      <c r="AS23" s="58">
        <f t="shared" ref="AS23" si="82">+AS11+AR25</f>
        <v>0</v>
      </c>
      <c r="AT23" s="58">
        <f t="shared" ref="AT23" si="83">+AT11+AS25</f>
        <v>0</v>
      </c>
      <c r="AU23" s="58">
        <f t="shared" ref="AU23" si="84">+AU11+AT25</f>
        <v>0</v>
      </c>
      <c r="AV23" s="58">
        <f t="shared" ref="AV23" si="85">+AV11+AU25</f>
        <v>0</v>
      </c>
      <c r="AW23" s="58">
        <f t="shared" ref="AW23" si="86">+AW11+AV25</f>
        <v>0</v>
      </c>
      <c r="AX23" s="58">
        <f t="shared" ref="AX23" si="87">+AX11+AW25</f>
        <v>0</v>
      </c>
      <c r="AY23" s="58">
        <f t="shared" ref="AY23" si="88">+AY11+AX25</f>
        <v>0</v>
      </c>
      <c r="AZ23" s="58">
        <f t="shared" ref="AZ23" si="89">+AZ11+AY25</f>
        <v>0</v>
      </c>
      <c r="BA23" s="58">
        <f t="shared" ref="BA23" si="90">+BA11+AZ25</f>
        <v>0</v>
      </c>
      <c r="BB23" s="58">
        <f t="shared" ref="BB23" si="91">+BB11+BA25</f>
        <v>0</v>
      </c>
      <c r="BC23" s="58">
        <f t="shared" ref="BC23" si="92">+BC11+BB25</f>
        <v>0</v>
      </c>
      <c r="BD23" s="58">
        <f t="shared" ref="BD23" si="93">+BD11+BC25</f>
        <v>0</v>
      </c>
      <c r="BE23" s="58">
        <f t="shared" ref="BE23" si="94">+BE11+BD25</f>
        <v>0</v>
      </c>
      <c r="BF23" s="58">
        <f t="shared" ref="BF23" si="95">+BF11+BE25</f>
        <v>0</v>
      </c>
      <c r="BG23" s="58">
        <f t="shared" ref="BG23" si="96">+BG11+BF25</f>
        <v>0</v>
      </c>
      <c r="BH23" s="58">
        <f t="shared" ref="BH23" si="97">+BH11+BG25</f>
        <v>0</v>
      </c>
      <c r="BI23" s="58">
        <f t="shared" ref="BI23" si="98">+BI11+BH25</f>
        <v>0</v>
      </c>
      <c r="BJ23" s="58">
        <f t="shared" ref="BJ23" si="99">+BJ11+BI25</f>
        <v>0</v>
      </c>
      <c r="BK23" s="58">
        <f t="shared" ref="BK23" si="100">+BK11+BJ25</f>
        <v>0</v>
      </c>
      <c r="BL23" s="58">
        <f t="shared" ref="BL23" si="101">+BL11+BK25</f>
        <v>0</v>
      </c>
      <c r="BM23" s="58">
        <f t="shared" ref="BM23" si="102">+BM11+BL25</f>
        <v>0</v>
      </c>
      <c r="BN23" s="58">
        <f t="shared" ref="BN23" si="103">+BN11+BM25</f>
        <v>0</v>
      </c>
      <c r="BO23" s="58">
        <f t="shared" ref="BO23" si="104">+BO11+BN25</f>
        <v>0</v>
      </c>
      <c r="BP23" s="58">
        <f t="shared" ref="BP23" si="105">+BP11+BO25</f>
        <v>0</v>
      </c>
      <c r="BQ23" s="58">
        <f t="shared" ref="BQ23" si="106">+BQ11+BP25</f>
        <v>0</v>
      </c>
      <c r="BR23" s="58">
        <f t="shared" ref="BR23" si="107">+BR11+BQ25</f>
        <v>0</v>
      </c>
      <c r="BS23" s="58">
        <f t="shared" ref="BS23" si="108">+BS11+BR25</f>
        <v>0</v>
      </c>
      <c r="BT23" s="58">
        <f t="shared" ref="BT23" si="109">+BT11+BS25</f>
        <v>0</v>
      </c>
      <c r="BU23" s="58">
        <f t="shared" ref="BU23" si="110">+BU11+BT25</f>
        <v>0</v>
      </c>
      <c r="BV23" s="58">
        <f t="shared" ref="BV23" si="111">+BV11+BU25</f>
        <v>0</v>
      </c>
      <c r="BW23" s="58">
        <f t="shared" ref="BW23" si="112">+BW11+BV25</f>
        <v>0</v>
      </c>
      <c r="BX23" s="58">
        <f t="shared" ref="BX23" si="113">+BX11+BW25</f>
        <v>0</v>
      </c>
      <c r="BY23" s="58">
        <f t="shared" ref="BY23" si="114">+BY11+BX25</f>
        <v>0</v>
      </c>
      <c r="BZ23" s="58">
        <f t="shared" ref="BZ23" si="115">+BZ11+BY25</f>
        <v>0</v>
      </c>
      <c r="CA23" s="58">
        <f t="shared" ref="CA23" si="116">+CA11+BZ25</f>
        <v>0</v>
      </c>
      <c r="CB23" s="58">
        <f t="shared" ref="CB23" si="117">+CB11+CA25</f>
        <v>0</v>
      </c>
      <c r="CC23" s="58">
        <f t="shared" ref="CC23" si="118">+CC11+CB25</f>
        <v>0</v>
      </c>
      <c r="CD23" s="58">
        <f t="shared" ref="CD23" si="119">+CD11+CC25</f>
        <v>0</v>
      </c>
      <c r="CE23" s="58">
        <f t="shared" ref="CE23" si="120">+CE11+CD25</f>
        <v>0</v>
      </c>
      <c r="CF23" s="58">
        <f t="shared" ref="CF23" si="121">+CF11+CE25</f>
        <v>0</v>
      </c>
      <c r="CG23" s="58">
        <f t="shared" ref="CG23" si="122">+CG11+CF25</f>
        <v>0</v>
      </c>
      <c r="CH23" s="58">
        <f t="shared" ref="CH23" si="123">+CH11+CG25</f>
        <v>0</v>
      </c>
      <c r="CI23" s="58">
        <f t="shared" ref="CI23" si="124">+CI11+CH25</f>
        <v>0</v>
      </c>
      <c r="CJ23" s="58">
        <f t="shared" ref="CJ23" si="125">+CJ11+CI25</f>
        <v>0</v>
      </c>
      <c r="CK23" s="58">
        <f t="shared" ref="CK23" si="126">+CK11+CJ25</f>
        <v>0</v>
      </c>
      <c r="CL23" s="58">
        <f t="shared" ref="CL23" si="127">+CL11+CK25</f>
        <v>0</v>
      </c>
      <c r="CM23" s="58">
        <f t="shared" ref="CM23" si="128">+CM11+CL25</f>
        <v>0</v>
      </c>
      <c r="CN23" s="58">
        <f t="shared" ref="CN23" si="129">+CN11+CM25</f>
        <v>0</v>
      </c>
      <c r="CO23" s="58">
        <f t="shared" ref="CO23" si="130">+CO11+CN25</f>
        <v>0</v>
      </c>
      <c r="CP23" s="58">
        <f t="shared" ref="CP23" si="131">+CP11+CO25</f>
        <v>0</v>
      </c>
    </row>
    <row r="24" spans="2:94" ht="18" x14ac:dyDescent="0.25">
      <c r="F24" s="55" t="s">
        <v>116</v>
      </c>
      <c r="G24" s="55">
        <f>+G11</f>
        <v>15</v>
      </c>
      <c r="H24" s="57"/>
      <c r="I24" s="57"/>
      <c r="J24" s="57"/>
      <c r="K24" s="57"/>
      <c r="L24" s="57"/>
      <c r="M24" s="57"/>
      <c r="N24" s="59">
        <f>IF(N23=0,0,+N11/$G24)</f>
        <v>0</v>
      </c>
      <c r="O24" s="59">
        <f t="shared" ref="O24" si="132">MIN(IF(O23=0,0,+O11/$G24)+N24,O23)</f>
        <v>169.53333333333333</v>
      </c>
      <c r="P24" s="59">
        <f t="shared" ref="P24" si="133">MIN(IF(P23=0,0,+P11/$G24)+O24,P23)</f>
        <v>339.06666666666666</v>
      </c>
      <c r="Q24" s="59">
        <f t="shared" ref="Q24" si="134">MIN(IF(Q23=0,0,+Q11/$G24)+P24,Q23)</f>
        <v>508.6</v>
      </c>
      <c r="R24" s="59">
        <f t="shared" ref="R24" si="135">MIN(IF(R23=0,0,+R11/$G24)+Q24,R23)</f>
        <v>678.13333333333333</v>
      </c>
      <c r="S24" s="59">
        <f t="shared" ref="S24" si="136">MIN(IF(S23=0,0,+S11/$G24)+R24,S23)</f>
        <v>847.66666666666663</v>
      </c>
      <c r="T24" s="59">
        <f t="shared" ref="T24" si="137">MIN(IF(T23=0,0,+T11/$G24)+S24,T23)</f>
        <v>847.66666666666663</v>
      </c>
      <c r="U24" s="59">
        <f t="shared" ref="U24" si="138">MIN(IF(U23=0,0,+U11/$G24)+T24,U23)</f>
        <v>847.66666666666663</v>
      </c>
      <c r="V24" s="59">
        <f t="shared" ref="V24" si="139">MIN(IF(V23=0,0,+V11/$G24)+U24,V23)</f>
        <v>847.66666666666663</v>
      </c>
      <c r="W24" s="59">
        <f t="shared" ref="W24" si="140">MIN(IF(W23=0,0,+W11/$G24)+V24,W23)</f>
        <v>847.66666666666663</v>
      </c>
      <c r="X24" s="59">
        <f t="shared" ref="X24" si="141">MIN(IF(X23=0,0,+X11/$G24)+W24,X23)</f>
        <v>847.66666666666663</v>
      </c>
      <c r="Y24" s="59">
        <f t="shared" ref="Y24" si="142">MIN(IF(Y23=0,0,+Y11/$G24)+X24,Y23)</f>
        <v>847.66666666666663</v>
      </c>
      <c r="Z24" s="59">
        <f t="shared" ref="Z24" si="143">MIN(IF(Z23=0,0,+Z11/$G24)+Y24,Z23)</f>
        <v>847.66666666666663</v>
      </c>
      <c r="AA24" s="59">
        <f t="shared" ref="AA24" si="144">MIN(IF(AA23=0,0,+AA11/$G24)+Z24,AA23)</f>
        <v>847.66666666666663</v>
      </c>
      <c r="AB24" s="59">
        <f t="shared" ref="AB24" si="145">MIN(IF(AB23=0,0,+AB11/$G24)+AA24,AB23)</f>
        <v>847.66666666666663</v>
      </c>
      <c r="AC24" s="59">
        <f t="shared" ref="AC24" si="146">MIN(IF(AC23=0,0,+AC11/$G24)+AB24,AC23)</f>
        <v>847.66666666666663</v>
      </c>
      <c r="AD24" s="59">
        <f t="shared" ref="AD24" si="147">MIN(IF(AD23=0,0,+AD11/$G24)+AC24,AD23)</f>
        <v>847.66666666666663</v>
      </c>
      <c r="AE24" s="59">
        <f t="shared" ref="AE24" si="148">MIN(IF(AE23=0,0,+AE11/$G24)+AD24,AE23)</f>
        <v>847.66666666666663</v>
      </c>
      <c r="AF24" s="59">
        <f t="shared" ref="AF24" si="149">MIN(IF(AF23=0,0,+AF11/$G24)+AE24,AF23)</f>
        <v>0</v>
      </c>
      <c r="AG24" s="59">
        <f t="shared" ref="AG24" si="150">MIN(IF(AG23=0,0,+AG11/$G24)+AF24,AG23)</f>
        <v>0</v>
      </c>
      <c r="AH24" s="59">
        <f t="shared" ref="AH24" si="151">MIN(IF(AH23=0,0,+AH11/$G24)+AG24,AH23)</f>
        <v>0</v>
      </c>
      <c r="AI24" s="59">
        <f t="shared" ref="AI24" si="152">MIN(IF(AI23=0,0,+AI11/$G24)+AH24,AI23)</f>
        <v>0</v>
      </c>
      <c r="AJ24" s="59">
        <f t="shared" ref="AJ24" si="153">MIN(IF(AJ23=0,0,+AJ11/$G24)+AI24,AJ23)</f>
        <v>0</v>
      </c>
      <c r="AK24" s="59">
        <f t="shared" ref="AK24" si="154">MIN(IF(AK23=0,0,+AK11/$G24)+AJ24,AK23)</f>
        <v>0</v>
      </c>
      <c r="AL24" s="59">
        <f t="shared" ref="AL24" si="155">MIN(IF(AL23=0,0,+AL11/$G24)+AK24,AL23)</f>
        <v>0</v>
      </c>
      <c r="AM24" s="59">
        <f t="shared" ref="AM24" si="156">MIN(IF(AM23=0,0,+AM11/$G24)+AL24,AM23)</f>
        <v>0</v>
      </c>
      <c r="AN24" s="59">
        <f t="shared" ref="AN24" si="157">MIN(IF(AN23=0,0,+AN11/$G24)+AM24,AN23)</f>
        <v>0</v>
      </c>
      <c r="AO24" s="59">
        <f t="shared" ref="AO24" si="158">MIN(IF(AO23=0,0,+AO11/$G24)+AN24,AO23)</f>
        <v>0</v>
      </c>
      <c r="AP24" s="59">
        <f t="shared" ref="AP24" si="159">MIN(IF(AP23=0,0,+AP11/$G24)+AO24,AP23)</f>
        <v>0</v>
      </c>
      <c r="AQ24" s="59">
        <f t="shared" ref="AQ24" si="160">MIN(IF(AQ23=0,0,+AQ11/$G24)+AP24,AQ23)</f>
        <v>0</v>
      </c>
      <c r="AR24" s="59">
        <f t="shared" ref="AR24" si="161">MIN(IF(AR23=0,0,+AR11/$G24)+AQ24,AR23)</f>
        <v>0</v>
      </c>
      <c r="AS24" s="59">
        <f t="shared" ref="AS24" si="162">MIN(IF(AS23=0,0,+AS11/$G24)+AR24,AS23)</f>
        <v>0</v>
      </c>
      <c r="AT24" s="59">
        <f t="shared" ref="AT24" si="163">MIN(IF(AT23=0,0,+AT11/$G24)+AS24,AT23)</f>
        <v>0</v>
      </c>
      <c r="AU24" s="59">
        <f t="shared" ref="AU24" si="164">MIN(IF(AU23=0,0,+AU11/$G24)+AT24,AU23)</f>
        <v>0</v>
      </c>
      <c r="AV24" s="59">
        <f t="shared" ref="AV24" si="165">MIN(IF(AV23=0,0,+AV11/$G24)+AU24,AV23)</f>
        <v>0</v>
      </c>
      <c r="AW24" s="59">
        <f t="shared" ref="AW24" si="166">MIN(IF(AW23=0,0,+AW11/$G24)+AV24,AW23)</f>
        <v>0</v>
      </c>
      <c r="AX24" s="59">
        <f t="shared" ref="AX24" si="167">MIN(IF(AX23=0,0,+AX11/$G24)+AW24,AX23)</f>
        <v>0</v>
      </c>
      <c r="AY24" s="59">
        <f t="shared" ref="AY24" si="168">MIN(IF(AY23=0,0,+AY11/$G24)+AX24,AY23)</f>
        <v>0</v>
      </c>
      <c r="AZ24" s="59">
        <f t="shared" ref="AZ24" si="169">MIN(IF(AZ23=0,0,+AZ11/$G24)+AY24,AZ23)</f>
        <v>0</v>
      </c>
      <c r="BA24" s="59">
        <f t="shared" ref="BA24" si="170">MIN(IF(BA23=0,0,+BA11/$G24)+AZ24,BA23)</f>
        <v>0</v>
      </c>
      <c r="BB24" s="59">
        <f t="shared" ref="BB24" si="171">MIN(IF(BB23=0,0,+BB11/$G24)+BA24,BB23)</f>
        <v>0</v>
      </c>
      <c r="BC24" s="59">
        <f t="shared" ref="BC24" si="172">MIN(IF(BC23=0,0,+BC11/$G24)+BB24,BC23)</f>
        <v>0</v>
      </c>
      <c r="BD24" s="59">
        <f t="shared" ref="BD24" si="173">MIN(IF(BD23=0,0,+BD11/$G24)+BC24,BD23)</f>
        <v>0</v>
      </c>
      <c r="BE24" s="59">
        <f t="shared" ref="BE24" si="174">MIN(IF(BE23=0,0,+BE11/$G24)+BD24,BE23)</f>
        <v>0</v>
      </c>
      <c r="BF24" s="59">
        <f t="shared" ref="BF24" si="175">MIN(IF(BF23=0,0,+BF11/$G24)+BE24,BF23)</f>
        <v>0</v>
      </c>
      <c r="BG24" s="59">
        <f t="shared" ref="BG24" si="176">MIN(IF(BG23=0,0,+BG11/$G24)+BF24,BG23)</f>
        <v>0</v>
      </c>
      <c r="BH24" s="59">
        <f t="shared" ref="BH24" si="177">MIN(IF(BH23=0,0,+BH11/$G24)+BG24,BH23)</f>
        <v>0</v>
      </c>
      <c r="BI24" s="59">
        <f t="shared" ref="BI24" si="178">MIN(IF(BI23=0,0,+BI11/$G24)+BH24,BI23)</f>
        <v>0</v>
      </c>
      <c r="BJ24" s="59">
        <f t="shared" ref="BJ24" si="179">MIN(IF(BJ23=0,0,+BJ11/$G24)+BI24,BJ23)</f>
        <v>0</v>
      </c>
      <c r="BK24" s="59">
        <f t="shared" ref="BK24" si="180">MIN(IF(BK23=0,0,+BK11/$G24)+BJ24,BK23)</f>
        <v>0</v>
      </c>
      <c r="BL24" s="59">
        <f t="shared" ref="BL24" si="181">MIN(IF(BL23=0,0,+BL11/$G24)+BK24,BL23)</f>
        <v>0</v>
      </c>
      <c r="BM24" s="59">
        <f t="shared" ref="BM24" si="182">MIN(IF(BM23=0,0,+BM11/$G24)+BL24,BM23)</f>
        <v>0</v>
      </c>
      <c r="BN24" s="59">
        <f t="shared" ref="BN24" si="183">MIN(IF(BN23=0,0,+BN11/$G24)+BM24,BN23)</f>
        <v>0</v>
      </c>
      <c r="BO24" s="59">
        <f t="shared" ref="BO24" si="184">MIN(IF(BO23=0,0,+BO11/$G24)+BN24,BO23)</f>
        <v>0</v>
      </c>
      <c r="BP24" s="59">
        <f t="shared" ref="BP24" si="185">MIN(IF(BP23=0,0,+BP11/$G24)+BO24,BP23)</f>
        <v>0</v>
      </c>
      <c r="BQ24" s="59">
        <f t="shared" ref="BQ24" si="186">MIN(IF(BQ23=0,0,+BQ11/$G24)+BP24,BQ23)</f>
        <v>0</v>
      </c>
      <c r="BR24" s="59">
        <f t="shared" ref="BR24" si="187">MIN(IF(BR23=0,0,+BR11/$G24)+BQ24,BR23)</f>
        <v>0</v>
      </c>
      <c r="BS24" s="59">
        <f t="shared" ref="BS24" si="188">MIN(IF(BS23=0,0,+BS11/$G24)+BR24,BS23)</f>
        <v>0</v>
      </c>
      <c r="BT24" s="59">
        <f t="shared" ref="BT24" si="189">MIN(IF(BT23=0,0,+BT11/$G24)+BS24,BT23)</f>
        <v>0</v>
      </c>
      <c r="BU24" s="59">
        <f t="shared" ref="BU24" si="190">MIN(IF(BU23=0,0,+BU11/$G24)+BT24,BU23)</f>
        <v>0</v>
      </c>
      <c r="BV24" s="59">
        <f t="shared" ref="BV24" si="191">MIN(IF(BV23=0,0,+BV11/$G24)+BU24,BV23)</f>
        <v>0</v>
      </c>
      <c r="BW24" s="59">
        <f t="shared" ref="BW24" si="192">MIN(IF(BW23=0,0,+BW11/$G24)+BV24,BW23)</f>
        <v>0</v>
      </c>
      <c r="BX24" s="59">
        <f t="shared" ref="BX24" si="193">MIN(IF(BX23=0,0,+BX11/$G24)+BW24,BX23)</f>
        <v>0</v>
      </c>
      <c r="BY24" s="59">
        <f t="shared" ref="BY24" si="194">MIN(IF(BY23=0,0,+BY11/$G24)+BX24,BY23)</f>
        <v>0</v>
      </c>
      <c r="BZ24" s="59">
        <f t="shared" ref="BZ24" si="195">MIN(IF(BZ23=0,0,+BZ11/$G24)+BY24,BZ23)</f>
        <v>0</v>
      </c>
      <c r="CA24" s="59">
        <f t="shared" ref="CA24" si="196">MIN(IF(CA23=0,0,+CA11/$G24)+BZ24,CA23)</f>
        <v>0</v>
      </c>
      <c r="CB24" s="59">
        <f t="shared" ref="CB24" si="197">MIN(IF(CB23=0,0,+CB11/$G24)+CA24,CB23)</f>
        <v>0</v>
      </c>
      <c r="CC24" s="59">
        <f t="shared" ref="CC24" si="198">MIN(IF(CC23=0,0,+CC11/$G24)+CB24,CC23)</f>
        <v>0</v>
      </c>
      <c r="CD24" s="59">
        <f t="shared" ref="CD24" si="199">MIN(IF(CD23=0,0,+CD11/$G24)+CC24,CD23)</f>
        <v>0</v>
      </c>
      <c r="CE24" s="59">
        <f t="shared" ref="CE24" si="200">MIN(IF(CE23=0,0,+CE11/$G24)+CD24,CE23)</f>
        <v>0</v>
      </c>
      <c r="CF24" s="59">
        <f t="shared" ref="CF24" si="201">MIN(IF(CF23=0,0,+CF11/$G24)+CE24,CF23)</f>
        <v>0</v>
      </c>
      <c r="CG24" s="59">
        <f t="shared" ref="CG24" si="202">MIN(IF(CG23=0,0,+CG11/$G24)+CF24,CG23)</f>
        <v>0</v>
      </c>
      <c r="CH24" s="59">
        <f t="shared" ref="CH24" si="203">MIN(IF(CH23=0,0,+CH11/$G24)+CG24,CH23)</f>
        <v>0</v>
      </c>
      <c r="CI24" s="59">
        <f t="shared" ref="CI24" si="204">MIN(IF(CI23=0,0,+CI11/$G24)+CH24,CI23)</f>
        <v>0</v>
      </c>
      <c r="CJ24" s="59">
        <f t="shared" ref="CJ24" si="205">MIN(IF(CJ23=0,0,+CJ11/$G24)+CI24,CJ23)</f>
        <v>0</v>
      </c>
      <c r="CK24" s="59">
        <f t="shared" ref="CK24" si="206">MIN(IF(CK23=0,0,+CK11/$G24)+CJ24,CK23)</f>
        <v>0</v>
      </c>
      <c r="CL24" s="59">
        <f t="shared" ref="CL24" si="207">MIN(IF(CL23=0,0,+CL11/$G24)+CK24,CL23)</f>
        <v>0</v>
      </c>
      <c r="CM24" s="59">
        <f t="shared" ref="CM24" si="208">MIN(IF(CM23=0,0,+CM11/$G24)+CL24,CM23)</f>
        <v>0</v>
      </c>
      <c r="CN24" s="59">
        <f t="shared" ref="CN24" si="209">MIN(IF(CN23=0,0,+CN11/$G24)+CM24,CN23)</f>
        <v>0</v>
      </c>
      <c r="CO24" s="59">
        <f t="shared" ref="CO24" si="210">MIN(IF(CO23=0,0,+CO11/$G24)+CN24,CO23)</f>
        <v>0</v>
      </c>
      <c r="CP24" s="59">
        <f t="shared" ref="CP24" si="211">MIN(IF(CP23=0,0,+CP11/$G24)+CO24,CP23)</f>
        <v>0</v>
      </c>
    </row>
    <row r="25" spans="2:94" ht="18" x14ac:dyDescent="0.25">
      <c r="F25" s="55" t="s">
        <v>117</v>
      </c>
      <c r="G25" s="55"/>
      <c r="H25" s="57"/>
      <c r="I25" s="57"/>
      <c r="J25" s="57"/>
      <c r="K25" s="57"/>
      <c r="L25" s="57"/>
      <c r="M25" s="57"/>
      <c r="N25" s="59">
        <f>+N23-N24</f>
        <v>0</v>
      </c>
      <c r="O25" s="59">
        <f>+O23-O24</f>
        <v>2373.4666666666667</v>
      </c>
      <c r="P25" s="59">
        <f t="shared" ref="P25:CA25" si="212">+P23-P24</f>
        <v>4577.4000000000005</v>
      </c>
      <c r="Q25" s="59">
        <f t="shared" si="212"/>
        <v>6611.8</v>
      </c>
      <c r="R25" s="59">
        <f t="shared" si="212"/>
        <v>8476.6666666666661</v>
      </c>
      <c r="S25" s="59">
        <f t="shared" si="212"/>
        <v>10172</v>
      </c>
      <c r="T25" s="59">
        <f t="shared" si="212"/>
        <v>9324.3333333333339</v>
      </c>
      <c r="U25" s="59">
        <f t="shared" si="212"/>
        <v>8476.6666666666679</v>
      </c>
      <c r="V25" s="59">
        <f t="shared" si="212"/>
        <v>7629.0000000000009</v>
      </c>
      <c r="W25" s="59">
        <f t="shared" si="212"/>
        <v>6781.3333333333339</v>
      </c>
      <c r="X25" s="59">
        <f t="shared" si="212"/>
        <v>5933.666666666667</v>
      </c>
      <c r="Y25" s="59">
        <f t="shared" si="212"/>
        <v>5086</v>
      </c>
      <c r="Z25" s="59">
        <f t="shared" si="212"/>
        <v>4238.333333333333</v>
      </c>
      <c r="AA25" s="59">
        <f t="shared" si="212"/>
        <v>3390.6666666666665</v>
      </c>
      <c r="AB25" s="59">
        <f t="shared" si="212"/>
        <v>2543</v>
      </c>
      <c r="AC25" s="59">
        <f t="shared" si="212"/>
        <v>1695.3333333333335</v>
      </c>
      <c r="AD25" s="59">
        <f t="shared" si="212"/>
        <v>847.66666666666686</v>
      </c>
      <c r="AE25" s="59">
        <f t="shared" si="212"/>
        <v>0</v>
      </c>
      <c r="AF25" s="59">
        <f t="shared" si="212"/>
        <v>0</v>
      </c>
      <c r="AG25" s="59">
        <f t="shared" si="212"/>
        <v>0</v>
      </c>
      <c r="AH25" s="59">
        <f t="shared" si="212"/>
        <v>0</v>
      </c>
      <c r="AI25" s="59">
        <f t="shared" si="212"/>
        <v>0</v>
      </c>
      <c r="AJ25" s="59">
        <f t="shared" si="212"/>
        <v>0</v>
      </c>
      <c r="AK25" s="59">
        <f t="shared" si="212"/>
        <v>0</v>
      </c>
      <c r="AL25" s="59">
        <f t="shared" si="212"/>
        <v>0</v>
      </c>
      <c r="AM25" s="59">
        <f t="shared" si="212"/>
        <v>0</v>
      </c>
      <c r="AN25" s="59">
        <f t="shared" si="212"/>
        <v>0</v>
      </c>
      <c r="AO25" s="59">
        <f t="shared" si="212"/>
        <v>0</v>
      </c>
      <c r="AP25" s="59">
        <f t="shared" si="212"/>
        <v>0</v>
      </c>
      <c r="AQ25" s="59">
        <f t="shared" si="212"/>
        <v>0</v>
      </c>
      <c r="AR25" s="59">
        <f t="shared" si="212"/>
        <v>0</v>
      </c>
      <c r="AS25" s="59">
        <f t="shared" si="212"/>
        <v>0</v>
      </c>
      <c r="AT25" s="59">
        <f t="shared" si="212"/>
        <v>0</v>
      </c>
      <c r="AU25" s="59">
        <f t="shared" si="212"/>
        <v>0</v>
      </c>
      <c r="AV25" s="59">
        <f t="shared" si="212"/>
        <v>0</v>
      </c>
      <c r="AW25" s="59">
        <f t="shared" si="212"/>
        <v>0</v>
      </c>
      <c r="AX25" s="59">
        <f t="shared" si="212"/>
        <v>0</v>
      </c>
      <c r="AY25" s="59">
        <f t="shared" si="212"/>
        <v>0</v>
      </c>
      <c r="AZ25" s="59">
        <f t="shared" si="212"/>
        <v>0</v>
      </c>
      <c r="BA25" s="59">
        <f t="shared" si="212"/>
        <v>0</v>
      </c>
      <c r="BB25" s="59">
        <f t="shared" si="212"/>
        <v>0</v>
      </c>
      <c r="BC25" s="59">
        <f t="shared" si="212"/>
        <v>0</v>
      </c>
      <c r="BD25" s="59">
        <f t="shared" si="212"/>
        <v>0</v>
      </c>
      <c r="BE25" s="59">
        <f t="shared" si="212"/>
        <v>0</v>
      </c>
      <c r="BF25" s="59">
        <f t="shared" si="212"/>
        <v>0</v>
      </c>
      <c r="BG25" s="59">
        <f t="shared" si="212"/>
        <v>0</v>
      </c>
      <c r="BH25" s="59">
        <f t="shared" si="212"/>
        <v>0</v>
      </c>
      <c r="BI25" s="59">
        <f t="shared" si="212"/>
        <v>0</v>
      </c>
      <c r="BJ25" s="59">
        <f t="shared" si="212"/>
        <v>0</v>
      </c>
      <c r="BK25" s="59">
        <f t="shared" si="212"/>
        <v>0</v>
      </c>
      <c r="BL25" s="59">
        <f t="shared" si="212"/>
        <v>0</v>
      </c>
      <c r="BM25" s="59">
        <f t="shared" si="212"/>
        <v>0</v>
      </c>
      <c r="BN25" s="59">
        <f t="shared" si="212"/>
        <v>0</v>
      </c>
      <c r="BO25" s="59">
        <f t="shared" si="212"/>
        <v>0</v>
      </c>
      <c r="BP25" s="59">
        <f t="shared" si="212"/>
        <v>0</v>
      </c>
      <c r="BQ25" s="59">
        <f t="shared" si="212"/>
        <v>0</v>
      </c>
      <c r="BR25" s="59">
        <f t="shared" si="212"/>
        <v>0</v>
      </c>
      <c r="BS25" s="59">
        <f t="shared" si="212"/>
        <v>0</v>
      </c>
      <c r="BT25" s="59">
        <f t="shared" si="212"/>
        <v>0</v>
      </c>
      <c r="BU25" s="59">
        <f t="shared" si="212"/>
        <v>0</v>
      </c>
      <c r="BV25" s="59">
        <f t="shared" si="212"/>
        <v>0</v>
      </c>
      <c r="BW25" s="59">
        <f t="shared" si="212"/>
        <v>0</v>
      </c>
      <c r="BX25" s="59">
        <f t="shared" si="212"/>
        <v>0</v>
      </c>
      <c r="BY25" s="59">
        <f t="shared" si="212"/>
        <v>0</v>
      </c>
      <c r="BZ25" s="59">
        <f t="shared" si="212"/>
        <v>0</v>
      </c>
      <c r="CA25" s="59">
        <f t="shared" si="212"/>
        <v>0</v>
      </c>
      <c r="CB25" s="59">
        <f t="shared" ref="CB25:CP25" si="213">+CB23-CB24</f>
        <v>0</v>
      </c>
      <c r="CC25" s="59">
        <f t="shared" si="213"/>
        <v>0</v>
      </c>
      <c r="CD25" s="59">
        <f t="shared" si="213"/>
        <v>0</v>
      </c>
      <c r="CE25" s="59">
        <f t="shared" si="213"/>
        <v>0</v>
      </c>
      <c r="CF25" s="59">
        <f t="shared" si="213"/>
        <v>0</v>
      </c>
      <c r="CG25" s="59">
        <f t="shared" si="213"/>
        <v>0</v>
      </c>
      <c r="CH25" s="59">
        <f t="shared" si="213"/>
        <v>0</v>
      </c>
      <c r="CI25" s="59">
        <f t="shared" si="213"/>
        <v>0</v>
      </c>
      <c r="CJ25" s="59">
        <f t="shared" si="213"/>
        <v>0</v>
      </c>
      <c r="CK25" s="59">
        <f t="shared" si="213"/>
        <v>0</v>
      </c>
      <c r="CL25" s="59">
        <f t="shared" si="213"/>
        <v>0</v>
      </c>
      <c r="CM25" s="59">
        <f t="shared" si="213"/>
        <v>0</v>
      </c>
      <c r="CN25" s="59">
        <f t="shared" si="213"/>
        <v>0</v>
      </c>
      <c r="CO25" s="59">
        <f t="shared" si="213"/>
        <v>0</v>
      </c>
      <c r="CP25" s="59">
        <f t="shared" si="213"/>
        <v>0</v>
      </c>
    </row>
    <row r="26" spans="2:94" ht="18" x14ac:dyDescent="0.25">
      <c r="F26" s="55" t="s">
        <v>118</v>
      </c>
      <c r="G26" s="60" t="s">
        <v>119</v>
      </c>
      <c r="H26" s="57"/>
      <c r="I26" s="57"/>
      <c r="J26" s="57"/>
      <c r="K26" s="57"/>
      <c r="L26" s="57"/>
      <c r="M26" s="57"/>
      <c r="N26" s="59">
        <f>AVERAGE(N23,N25)</f>
        <v>0</v>
      </c>
      <c r="O26" s="59">
        <f>AVERAGE(O23,O25)</f>
        <v>2458.2333333333336</v>
      </c>
      <c r="P26" s="59">
        <f t="shared" ref="P26:CA26" si="214">AVERAGE(P23,P25)</f>
        <v>4746.9333333333343</v>
      </c>
      <c r="Q26" s="59">
        <f t="shared" si="214"/>
        <v>6866.1</v>
      </c>
      <c r="R26" s="59">
        <f t="shared" si="214"/>
        <v>8815.7333333333336</v>
      </c>
      <c r="S26" s="59">
        <f t="shared" si="214"/>
        <v>10595.833333333332</v>
      </c>
      <c r="T26" s="59">
        <f t="shared" si="214"/>
        <v>9748.1666666666679</v>
      </c>
      <c r="U26" s="59">
        <f t="shared" si="214"/>
        <v>8900.5</v>
      </c>
      <c r="V26" s="59">
        <f t="shared" si="214"/>
        <v>8052.8333333333339</v>
      </c>
      <c r="W26" s="59">
        <f t="shared" si="214"/>
        <v>7205.1666666666679</v>
      </c>
      <c r="X26" s="59">
        <f t="shared" si="214"/>
        <v>6357.5</v>
      </c>
      <c r="Y26" s="59">
        <f t="shared" si="214"/>
        <v>5509.8333333333339</v>
      </c>
      <c r="Z26" s="59">
        <f t="shared" si="214"/>
        <v>4662.1666666666661</v>
      </c>
      <c r="AA26" s="59">
        <f t="shared" si="214"/>
        <v>3814.5</v>
      </c>
      <c r="AB26" s="59">
        <f t="shared" si="214"/>
        <v>2966.833333333333</v>
      </c>
      <c r="AC26" s="59">
        <f t="shared" si="214"/>
        <v>2119.166666666667</v>
      </c>
      <c r="AD26" s="59">
        <f t="shared" si="214"/>
        <v>1271.5000000000002</v>
      </c>
      <c r="AE26" s="59">
        <f t="shared" si="214"/>
        <v>423.83333333333343</v>
      </c>
      <c r="AF26" s="59">
        <f t="shared" si="214"/>
        <v>0</v>
      </c>
      <c r="AG26" s="59">
        <f t="shared" si="214"/>
        <v>0</v>
      </c>
      <c r="AH26" s="59">
        <f t="shared" si="214"/>
        <v>0</v>
      </c>
      <c r="AI26" s="59">
        <f t="shared" si="214"/>
        <v>0</v>
      </c>
      <c r="AJ26" s="59">
        <f t="shared" si="214"/>
        <v>0</v>
      </c>
      <c r="AK26" s="59">
        <f t="shared" si="214"/>
        <v>0</v>
      </c>
      <c r="AL26" s="59">
        <f t="shared" si="214"/>
        <v>0</v>
      </c>
      <c r="AM26" s="59">
        <f t="shared" si="214"/>
        <v>0</v>
      </c>
      <c r="AN26" s="59">
        <f t="shared" si="214"/>
        <v>0</v>
      </c>
      <c r="AO26" s="59">
        <f t="shared" si="214"/>
        <v>0</v>
      </c>
      <c r="AP26" s="59">
        <f t="shared" si="214"/>
        <v>0</v>
      </c>
      <c r="AQ26" s="59">
        <f t="shared" si="214"/>
        <v>0</v>
      </c>
      <c r="AR26" s="59">
        <f t="shared" si="214"/>
        <v>0</v>
      </c>
      <c r="AS26" s="59">
        <f t="shared" si="214"/>
        <v>0</v>
      </c>
      <c r="AT26" s="59">
        <f t="shared" si="214"/>
        <v>0</v>
      </c>
      <c r="AU26" s="59">
        <f t="shared" si="214"/>
        <v>0</v>
      </c>
      <c r="AV26" s="59">
        <f t="shared" si="214"/>
        <v>0</v>
      </c>
      <c r="AW26" s="59">
        <f t="shared" si="214"/>
        <v>0</v>
      </c>
      <c r="AX26" s="59">
        <f t="shared" si="214"/>
        <v>0</v>
      </c>
      <c r="AY26" s="59">
        <f t="shared" si="214"/>
        <v>0</v>
      </c>
      <c r="AZ26" s="59">
        <f t="shared" si="214"/>
        <v>0</v>
      </c>
      <c r="BA26" s="59">
        <f t="shared" si="214"/>
        <v>0</v>
      </c>
      <c r="BB26" s="59">
        <f t="shared" si="214"/>
        <v>0</v>
      </c>
      <c r="BC26" s="59">
        <f t="shared" si="214"/>
        <v>0</v>
      </c>
      <c r="BD26" s="59">
        <f t="shared" si="214"/>
        <v>0</v>
      </c>
      <c r="BE26" s="59">
        <f t="shared" si="214"/>
        <v>0</v>
      </c>
      <c r="BF26" s="59">
        <f t="shared" si="214"/>
        <v>0</v>
      </c>
      <c r="BG26" s="59">
        <f t="shared" si="214"/>
        <v>0</v>
      </c>
      <c r="BH26" s="59">
        <f t="shared" si="214"/>
        <v>0</v>
      </c>
      <c r="BI26" s="59">
        <f t="shared" si="214"/>
        <v>0</v>
      </c>
      <c r="BJ26" s="59">
        <f t="shared" si="214"/>
        <v>0</v>
      </c>
      <c r="BK26" s="59">
        <f t="shared" si="214"/>
        <v>0</v>
      </c>
      <c r="BL26" s="59">
        <f t="shared" si="214"/>
        <v>0</v>
      </c>
      <c r="BM26" s="59">
        <f t="shared" si="214"/>
        <v>0</v>
      </c>
      <c r="BN26" s="59">
        <f t="shared" si="214"/>
        <v>0</v>
      </c>
      <c r="BO26" s="59">
        <f t="shared" si="214"/>
        <v>0</v>
      </c>
      <c r="BP26" s="59">
        <f t="shared" si="214"/>
        <v>0</v>
      </c>
      <c r="BQ26" s="59">
        <f t="shared" si="214"/>
        <v>0</v>
      </c>
      <c r="BR26" s="59">
        <f t="shared" si="214"/>
        <v>0</v>
      </c>
      <c r="BS26" s="59">
        <f t="shared" si="214"/>
        <v>0</v>
      </c>
      <c r="BT26" s="59">
        <f t="shared" si="214"/>
        <v>0</v>
      </c>
      <c r="BU26" s="59">
        <f t="shared" si="214"/>
        <v>0</v>
      </c>
      <c r="BV26" s="59">
        <f t="shared" si="214"/>
        <v>0</v>
      </c>
      <c r="BW26" s="59">
        <f t="shared" si="214"/>
        <v>0</v>
      </c>
      <c r="BX26" s="59">
        <f t="shared" si="214"/>
        <v>0</v>
      </c>
      <c r="BY26" s="59">
        <f t="shared" si="214"/>
        <v>0</v>
      </c>
      <c r="BZ26" s="59">
        <f t="shared" si="214"/>
        <v>0</v>
      </c>
      <c r="CA26" s="59">
        <f t="shared" si="214"/>
        <v>0</v>
      </c>
      <c r="CB26" s="59">
        <f t="shared" ref="CB26:CP26" si="215">AVERAGE(CB23,CB25)</f>
        <v>0</v>
      </c>
      <c r="CC26" s="59">
        <f t="shared" si="215"/>
        <v>0</v>
      </c>
      <c r="CD26" s="59">
        <f t="shared" si="215"/>
        <v>0</v>
      </c>
      <c r="CE26" s="59">
        <f t="shared" si="215"/>
        <v>0</v>
      </c>
      <c r="CF26" s="59">
        <f t="shared" si="215"/>
        <v>0</v>
      </c>
      <c r="CG26" s="59">
        <f t="shared" si="215"/>
        <v>0</v>
      </c>
      <c r="CH26" s="59">
        <f t="shared" si="215"/>
        <v>0</v>
      </c>
      <c r="CI26" s="59">
        <f t="shared" si="215"/>
        <v>0</v>
      </c>
      <c r="CJ26" s="59">
        <f t="shared" si="215"/>
        <v>0</v>
      </c>
      <c r="CK26" s="59">
        <f t="shared" si="215"/>
        <v>0</v>
      </c>
      <c r="CL26" s="59">
        <f t="shared" si="215"/>
        <v>0</v>
      </c>
      <c r="CM26" s="59">
        <f t="shared" si="215"/>
        <v>0</v>
      </c>
      <c r="CN26" s="59">
        <f t="shared" si="215"/>
        <v>0</v>
      </c>
      <c r="CO26" s="59">
        <f t="shared" si="215"/>
        <v>0</v>
      </c>
      <c r="CP26" s="59">
        <f t="shared" si="215"/>
        <v>0</v>
      </c>
    </row>
    <row r="27" spans="2:94" s="61" customFormat="1" ht="18" x14ac:dyDescent="0.25">
      <c r="F27" s="62" t="s">
        <v>120</v>
      </c>
      <c r="G27" s="63">
        <v>3.1199999999999999E-2</v>
      </c>
      <c r="H27" s="64"/>
      <c r="I27" s="64"/>
      <c r="J27" s="64"/>
      <c r="K27" s="64"/>
      <c r="L27" s="64"/>
      <c r="M27" s="64"/>
      <c r="N27" s="65">
        <f>+N26*$G27+N24</f>
        <v>0</v>
      </c>
      <c r="O27" s="65">
        <f>+O26*$G27+O24</f>
        <v>246.23021333333332</v>
      </c>
      <c r="P27" s="65">
        <f t="shared" ref="P27:CA27" si="216">+P26*$G27+P24</f>
        <v>487.17098666666669</v>
      </c>
      <c r="Q27" s="65">
        <f t="shared" si="216"/>
        <v>722.82231999999999</v>
      </c>
      <c r="R27" s="65">
        <f t="shared" si="216"/>
        <v>953.18421333333333</v>
      </c>
      <c r="S27" s="65">
        <f t="shared" si="216"/>
        <v>1178.2566666666667</v>
      </c>
      <c r="T27" s="65">
        <f t="shared" si="216"/>
        <v>1151.8094666666666</v>
      </c>
      <c r="U27" s="65">
        <f t="shared" si="216"/>
        <v>1125.3622666666665</v>
      </c>
      <c r="V27" s="65">
        <f t="shared" si="216"/>
        <v>1098.9150666666667</v>
      </c>
      <c r="W27" s="65">
        <f t="shared" si="216"/>
        <v>1072.4678666666666</v>
      </c>
      <c r="X27" s="65">
        <f t="shared" si="216"/>
        <v>1046.0206666666666</v>
      </c>
      <c r="Y27" s="65">
        <f t="shared" si="216"/>
        <v>1019.5734666666666</v>
      </c>
      <c r="Z27" s="65">
        <f t="shared" si="216"/>
        <v>993.12626666666665</v>
      </c>
      <c r="AA27" s="65">
        <f t="shared" si="216"/>
        <v>966.67906666666659</v>
      </c>
      <c r="AB27" s="65">
        <f t="shared" si="216"/>
        <v>940.23186666666663</v>
      </c>
      <c r="AC27" s="65">
        <f t="shared" si="216"/>
        <v>913.78466666666668</v>
      </c>
      <c r="AD27" s="65">
        <f t="shared" si="216"/>
        <v>887.33746666666661</v>
      </c>
      <c r="AE27" s="65">
        <f t="shared" si="216"/>
        <v>860.89026666666666</v>
      </c>
      <c r="AF27" s="65">
        <f t="shared" si="216"/>
        <v>0</v>
      </c>
      <c r="AG27" s="65">
        <f t="shared" si="216"/>
        <v>0</v>
      </c>
      <c r="AH27" s="65">
        <f t="shared" si="216"/>
        <v>0</v>
      </c>
      <c r="AI27" s="65">
        <f t="shared" si="216"/>
        <v>0</v>
      </c>
      <c r="AJ27" s="65">
        <f t="shared" si="216"/>
        <v>0</v>
      </c>
      <c r="AK27" s="65">
        <f t="shared" si="216"/>
        <v>0</v>
      </c>
      <c r="AL27" s="65">
        <f t="shared" si="216"/>
        <v>0</v>
      </c>
      <c r="AM27" s="65">
        <f t="shared" si="216"/>
        <v>0</v>
      </c>
      <c r="AN27" s="65">
        <f t="shared" si="216"/>
        <v>0</v>
      </c>
      <c r="AO27" s="65">
        <f t="shared" si="216"/>
        <v>0</v>
      </c>
      <c r="AP27" s="65">
        <f t="shared" si="216"/>
        <v>0</v>
      </c>
      <c r="AQ27" s="65">
        <f t="shared" si="216"/>
        <v>0</v>
      </c>
      <c r="AR27" s="65">
        <f t="shared" si="216"/>
        <v>0</v>
      </c>
      <c r="AS27" s="65">
        <f t="shared" si="216"/>
        <v>0</v>
      </c>
      <c r="AT27" s="65">
        <f t="shared" si="216"/>
        <v>0</v>
      </c>
      <c r="AU27" s="65">
        <f t="shared" si="216"/>
        <v>0</v>
      </c>
      <c r="AV27" s="65">
        <f t="shared" si="216"/>
        <v>0</v>
      </c>
      <c r="AW27" s="65">
        <f t="shared" si="216"/>
        <v>0</v>
      </c>
      <c r="AX27" s="65">
        <f t="shared" si="216"/>
        <v>0</v>
      </c>
      <c r="AY27" s="65">
        <f t="shared" si="216"/>
        <v>0</v>
      </c>
      <c r="AZ27" s="65">
        <f t="shared" si="216"/>
        <v>0</v>
      </c>
      <c r="BA27" s="65">
        <f t="shared" si="216"/>
        <v>0</v>
      </c>
      <c r="BB27" s="65">
        <f t="shared" si="216"/>
        <v>0</v>
      </c>
      <c r="BC27" s="65">
        <f t="shared" si="216"/>
        <v>0</v>
      </c>
      <c r="BD27" s="65">
        <f t="shared" si="216"/>
        <v>0</v>
      </c>
      <c r="BE27" s="65">
        <f t="shared" si="216"/>
        <v>0</v>
      </c>
      <c r="BF27" s="65">
        <f t="shared" si="216"/>
        <v>0</v>
      </c>
      <c r="BG27" s="65">
        <f t="shared" si="216"/>
        <v>0</v>
      </c>
      <c r="BH27" s="65">
        <f t="shared" si="216"/>
        <v>0</v>
      </c>
      <c r="BI27" s="65">
        <f t="shared" si="216"/>
        <v>0</v>
      </c>
      <c r="BJ27" s="65">
        <f t="shared" si="216"/>
        <v>0</v>
      </c>
      <c r="BK27" s="65">
        <f t="shared" si="216"/>
        <v>0</v>
      </c>
      <c r="BL27" s="65">
        <f t="shared" si="216"/>
        <v>0</v>
      </c>
      <c r="BM27" s="65">
        <f t="shared" si="216"/>
        <v>0</v>
      </c>
      <c r="BN27" s="65">
        <f t="shared" si="216"/>
        <v>0</v>
      </c>
      <c r="BO27" s="65">
        <f t="shared" si="216"/>
        <v>0</v>
      </c>
      <c r="BP27" s="65">
        <f t="shared" si="216"/>
        <v>0</v>
      </c>
      <c r="BQ27" s="65">
        <f t="shared" si="216"/>
        <v>0</v>
      </c>
      <c r="BR27" s="65">
        <f t="shared" si="216"/>
        <v>0</v>
      </c>
      <c r="BS27" s="65">
        <f t="shared" si="216"/>
        <v>0</v>
      </c>
      <c r="BT27" s="65">
        <f t="shared" si="216"/>
        <v>0</v>
      </c>
      <c r="BU27" s="65">
        <f t="shared" si="216"/>
        <v>0</v>
      </c>
      <c r="BV27" s="65">
        <f t="shared" si="216"/>
        <v>0</v>
      </c>
      <c r="BW27" s="65">
        <f t="shared" si="216"/>
        <v>0</v>
      </c>
      <c r="BX27" s="65">
        <f t="shared" si="216"/>
        <v>0</v>
      </c>
      <c r="BY27" s="65">
        <f t="shared" si="216"/>
        <v>0</v>
      </c>
      <c r="BZ27" s="65">
        <f t="shared" si="216"/>
        <v>0</v>
      </c>
      <c r="CA27" s="65">
        <f t="shared" si="216"/>
        <v>0</v>
      </c>
      <c r="CB27" s="65">
        <f t="shared" ref="CB27:CP27" si="217">+CB26*$G27+CB24</f>
        <v>0</v>
      </c>
      <c r="CC27" s="65">
        <f t="shared" si="217"/>
        <v>0</v>
      </c>
      <c r="CD27" s="65">
        <f t="shared" si="217"/>
        <v>0</v>
      </c>
      <c r="CE27" s="65">
        <f t="shared" si="217"/>
        <v>0</v>
      </c>
      <c r="CF27" s="65">
        <f t="shared" si="217"/>
        <v>0</v>
      </c>
      <c r="CG27" s="65">
        <f t="shared" si="217"/>
        <v>0</v>
      </c>
      <c r="CH27" s="65">
        <f t="shared" si="217"/>
        <v>0</v>
      </c>
      <c r="CI27" s="65">
        <f t="shared" si="217"/>
        <v>0</v>
      </c>
      <c r="CJ27" s="65">
        <f t="shared" si="217"/>
        <v>0</v>
      </c>
      <c r="CK27" s="65">
        <f t="shared" si="217"/>
        <v>0</v>
      </c>
      <c r="CL27" s="65">
        <f t="shared" si="217"/>
        <v>0</v>
      </c>
      <c r="CM27" s="65">
        <f t="shared" si="217"/>
        <v>0</v>
      </c>
      <c r="CN27" s="65">
        <f t="shared" si="217"/>
        <v>0</v>
      </c>
      <c r="CO27" s="65">
        <f t="shared" si="217"/>
        <v>0</v>
      </c>
      <c r="CP27" s="65">
        <f t="shared" si="217"/>
        <v>0</v>
      </c>
    </row>
  </sheetData>
  <mergeCells count="3">
    <mergeCell ref="B9:C9"/>
    <mergeCell ref="B11:B19"/>
    <mergeCell ref="I19:M19"/>
  </mergeCells>
  <dataValidations count="2">
    <dataValidation type="list" allowBlank="1" showInputMessage="1" showErrorMessage="1" sqref="H20 H16:H17" xr:uid="{AE5B5A32-1EB8-43DD-BF62-4ABCC6A02608}">
      <formula1>"Fixed,Variable"</formula1>
    </dataValidation>
    <dataValidation type="list" allowBlank="1" showInputMessage="1" showErrorMessage="1" sqref="E20 E16:E17" xr:uid="{7656586A-4024-43ED-BD8F-221ADC5BCD03}">
      <formula1>Variables</formula1>
    </dataValidation>
  </dataValidations>
  <hyperlinks>
    <hyperlink ref="G7" location="'TITLE PAGE'!A1" display="Back to title page" xr:uid="{7B2D1C0C-C94C-4DBF-83B8-98512DB7D1F3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AA05B90DBFE04643B9F9D96E9BC239560400852E6643333BA54597F3657B549D59BC" ma:contentTypeVersion="10" ma:contentTypeDescription="Create a new NWL Excel spreadsheet." ma:contentTypeScope="" ma:versionID="0ea7de353056f203793bc2cdac8e5c74">
  <xsd:schema xmlns:xsd="http://www.w3.org/2001/XMLSchema" xmlns:xs="http://www.w3.org/2001/XMLSchema" xmlns:p="http://schemas.microsoft.com/office/2006/metadata/properties" xmlns:ns2="0509b246-36c9-4660-9234-ba10f3bf328d" xmlns:ns3="734c4073-7d5f-4b79-9025-c8fc99567a1e" xmlns:ns4="b06911f5-2148-444c-8586-fae6326f6f71" targetNamespace="http://schemas.microsoft.com/office/2006/metadata/properties" ma:root="true" ma:fieldsID="c11d4dc130889e1d0322d499a145ceb9" ns2:_="" ns3:_="" ns4:_="">
    <xsd:import namespace="0509b246-36c9-4660-9234-ba10f3bf328d"/>
    <xsd:import namespace="734c4073-7d5f-4b79-9025-c8fc99567a1e"/>
    <xsd:import namespace="b06911f5-2148-444c-8586-fae6326f6f71"/>
    <xsd:element name="properties">
      <xsd:complexType>
        <xsd:sequence>
          <xsd:element name="documentManagement">
            <xsd:complexType>
              <xsd:all>
                <xsd:element ref="ns2:l3972f04061e4d858d6635f7d5457806" minOccurs="0"/>
                <xsd:element ref="ns2:TaxCatchAll" minOccurs="0"/>
                <xsd:element ref="ns2:TaxCatchAllLabel" minOccurs="0"/>
                <xsd:element ref="ns2:i03de573c5a4430bac16d5438d06e2d3" minOccurs="0"/>
                <xsd:element ref="ns2:b1f4a786422146cca425852cd0e61580" minOccurs="0"/>
                <xsd:element ref="ns2:e16f5f8b5862493e8676b80ba43cabc3" minOccurs="0"/>
                <xsd:element ref="ns3:_dlc_DocId" minOccurs="0"/>
                <xsd:element ref="ns3:_dlc_DocIdUrl" minOccurs="0"/>
                <xsd:element ref="ns3:_dlc_DocIdPersistId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09b246-36c9-4660-9234-ba10f3bf328d" elementFormDefault="qualified">
    <xsd:import namespace="http://schemas.microsoft.com/office/2006/documentManagement/types"/>
    <xsd:import namespace="http://schemas.microsoft.com/office/infopath/2007/PartnerControls"/>
    <xsd:element name="l3972f04061e4d858d6635f7d5457806" ma:index="8" ma:taxonomy="true" ma:internalName="l3972f04061e4d858d6635f7d5457806" ma:taxonomyFieldName="Data_x0020_Classification" ma:displayName="Data Classification" ma:readOnly="false" ma:default="1;#Internal|78588ca9-23cc-44a4-9006-95c2deff13a9" ma:fieldId="{53972f04-061e-4d85-8d66-35f7d5457806}" ma:sspId="3bffd374-f6e7-466c-9533-0f5f1a899a5e" ma:termSetId="d3387f67-baf8-4d0c-9ad8-793f5dceff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ca6b23b-df15-4b18-988b-9bc811c1f590}" ma:internalName="TaxCatchAll" ma:showField="CatchAllData" ma:web="734c4073-7d5f-4b79-9025-c8fc99567a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ca6b23b-df15-4b18-988b-9bc811c1f590}" ma:internalName="TaxCatchAllLabel" ma:readOnly="true" ma:showField="CatchAllDataLabel" ma:web="734c4073-7d5f-4b79-9025-c8fc99567a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03de573c5a4430bac16d5438d06e2d3" ma:index="12" ma:taxonomy="true" ma:internalName="i03de573c5a4430bac16d5438d06e2d3" ma:taxonomyFieldName="Data_x0020_Protection" ma:displayName="Data Protection" ma:readOnly="false" ma:default="4;#No Personal Information|741f19bf-af9a-4c82-8344-b64b74109fc2" ma:fieldId="{203de573-c5a4-430b-ac16-d5438d06e2d3}" ma:sspId="3bffd374-f6e7-466c-9533-0f5f1a899a5e" ma:termSetId="8e2a195f-a793-49a9-8c00-2f2d870b44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f4a786422146cca425852cd0e61580" ma:index="14" nillable="true" ma:taxonomy="true" ma:internalName="b1f4a786422146cca425852cd0e61580" ma:taxonomyFieldName="Function" ma:displayName="Function" ma:default="6;#Water|e5e09829-778a-41c8-8941-852143a0bb63" ma:fieldId="{b1f4a786-4221-46cc-a425-852cd0e61580}" ma:sspId="3bffd374-f6e7-466c-9533-0f5f1a899a5e" ma:termSetId="da6acc4b-aae8-4cda-ab3f-b4d6d364d93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16f5f8b5862493e8676b80ba43cabc3" ma:index="16" ma:taxonomy="true" ma:internalName="e16f5f8b5862493e8676b80ba43cabc3" ma:taxonomyFieldName="Retention" ma:displayName="Retention" ma:readOnly="false" ma:default="5;#25|cf3b2b26-c251-4a42-8348-e3ebb5707dd2" ma:fieldId="{e16f5f8b-5862-493e-8676-b80ba43cabc3}" ma:sspId="3bffd374-f6e7-466c-9533-0f5f1a899a5e" ma:termSetId="00d61c90-6890-4d80-80e1-8fd8478caea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c4073-7d5f-4b79-9025-c8fc99567a1e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911f5-2148-444c-8586-fae6326f6f71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1" nillable="true" ma:displayName="Image Tags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3972f04061e4d858d6635f7d5457806 xmlns="0509b246-36c9-4660-9234-ba10f3bf32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</TermName>
          <TermId xmlns="http://schemas.microsoft.com/office/infopath/2007/PartnerControls">78588ca9-23cc-44a4-9006-95c2deff13a9</TermId>
        </TermInfo>
      </Terms>
    </l3972f04061e4d858d6635f7d5457806>
    <TaxCatchAll xmlns="0509b246-36c9-4660-9234-ba10f3bf328d">
      <Value>6</Value>
      <Value>5</Value>
      <Value>4</Value>
      <Value>1</Value>
    </TaxCatchAll>
    <b1f4a786422146cca425852cd0e61580 xmlns="0509b246-36c9-4660-9234-ba10f3bf32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Water</TermName>
          <TermId xmlns="http://schemas.microsoft.com/office/infopath/2007/PartnerControls">e5e09829-778a-41c8-8941-852143a0bb63</TermId>
        </TermInfo>
      </Terms>
    </b1f4a786422146cca425852cd0e61580>
    <e16f5f8b5862493e8676b80ba43cabc3 xmlns="0509b246-36c9-4660-9234-ba10f3bf32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25</TermName>
          <TermId xmlns="http://schemas.microsoft.com/office/infopath/2007/PartnerControls">cf3b2b26-c251-4a42-8348-e3ebb5707dd2</TermId>
        </TermInfo>
      </Terms>
    </e16f5f8b5862493e8676b80ba43cabc3>
    <i03de573c5a4430bac16d5438d06e2d3 xmlns="0509b246-36c9-4660-9234-ba10f3bf32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 Personal Information</TermName>
          <TermId xmlns="http://schemas.microsoft.com/office/infopath/2007/PartnerControls">741f19bf-af9a-4c82-8344-b64b74109fc2</TermId>
        </TermInfo>
      </Terms>
    </i03de573c5a4430bac16d5438d06e2d3>
    <lcf76f155ced4ddcb4097134ff3c332f xmlns="b06911f5-2148-444c-8586-fae6326f6f71" xsi:nil="true"/>
    <_dlc_DocId xmlns="734c4073-7d5f-4b79-9025-c8fc99567a1e">NRDFKF75FUKE-759347149-355442</_dlc_DocId>
    <_dlc_DocIdUrl xmlns="734c4073-7d5f-4b79-9025-c8fc99567a1e">
      <Url>https://nwgcloud.sharepoint.com/sites/TD0086/_layouts/15/DocIdRedir.aspx?ID=NRDFKF75FUKE-759347149-355442</Url>
      <Description>NRDFKF75FUKE-759347149-355442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3bffd374-f6e7-466c-9533-0f5f1a899a5e" ContentTypeId="0x010100AA05B90DBFE04643B9F9D96E9BC2395604" PreviousValue="false"/>
</file>

<file path=customXml/itemProps1.xml><?xml version="1.0" encoding="utf-8"?>
<ds:datastoreItem xmlns:ds="http://schemas.openxmlformats.org/officeDocument/2006/customXml" ds:itemID="{7C1BB543-B7ED-4186-BBC1-E38DA30D1C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53BC63-7201-469D-A671-F2BA74E4D4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09b246-36c9-4660-9234-ba10f3bf328d"/>
    <ds:schemaRef ds:uri="734c4073-7d5f-4b79-9025-c8fc99567a1e"/>
    <ds:schemaRef ds:uri="b06911f5-2148-444c-8586-fae6326f6f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6598CD-9BC7-422A-8252-FB68B0A4ADC1}">
  <ds:schemaRefs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  <ds:schemaRef ds:uri="b06911f5-2148-444c-8586-fae6326f6f71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734c4073-7d5f-4b79-9025-c8fc99567a1e"/>
    <ds:schemaRef ds:uri="0509b246-36c9-4660-9234-ba10f3bf328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A47B915D-1E1E-44CE-993E-266158B76268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1F705076-381D-4A51-B204-707AE7BC54BB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Linford</vt:lpstr>
      <vt:lpstr>BarNit</vt:lpstr>
      <vt:lpstr>LangfordNit</vt:lpstr>
      <vt:lpstr>LangfordUV</vt:lpstr>
      <vt:lpstr>LanghamNit</vt:lpstr>
      <vt:lpstr>Abberton-Clarif</vt:lpstr>
      <vt:lpstr>BarSax</vt:lpstr>
      <vt:lpstr>HoltEye</vt:lpstr>
      <vt:lpstr>BungBar</vt:lpstr>
      <vt:lpstr>LowestoftR</vt:lpstr>
      <vt:lpstr>CaisterR</vt:lpstr>
      <vt:lpstr>NSuffRes</vt:lpstr>
      <vt:lpstr>Canvey 190</vt:lpstr>
      <vt:lpstr>Southend Reuse</vt:lpstr>
      <vt:lpstr>Corton Desal</vt:lpstr>
      <vt:lpstr>Calif Desal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Gosling</dc:creator>
  <cp:keywords/>
  <dc:description/>
  <cp:lastModifiedBy>Mark Charlton</cp:lastModifiedBy>
  <cp:revision/>
  <cp:lastPrinted>2024-04-24T09:48:26Z</cp:lastPrinted>
  <dcterms:created xsi:type="dcterms:W3CDTF">2022-09-27T07:44:01Z</dcterms:created>
  <dcterms:modified xsi:type="dcterms:W3CDTF">2024-04-30T15:40:57Z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0x010100AA05B90DBFE04643B9F9D96E9BC239560400852E6643333BA54597F3657B549D59BC</vt:lpwstr>
  </property>
  <property fmtid="{D5CDD505-2E9C-101B-9397-08002B2CF9AE}" pid="3" name="BusinessSiteNameNew">
    <vt:lpwstr/>
  </property>
  <property fmtid="{D5CDD505-2E9C-101B-9397-08002B2CF9AE}" pid="4" name="AssetFunction">
    <vt:lpwstr/>
  </property>
  <property fmtid="{D5CDD505-2E9C-101B-9397-08002B2CF9AE}" pid="5" name="Region">
    <vt:lpwstr/>
  </property>
  <property fmtid="{D5CDD505-2E9C-101B-9397-08002B2CF9AE}" pid="6" name="MediaServiceImageTags">
    <vt:lpwstr/>
  </property>
  <property fmtid="{D5CDD505-2E9C-101B-9397-08002B2CF9AE}" pid="7" name="DrawingType">
    <vt:lpwstr/>
  </property>
  <property fmtid="{D5CDD505-2E9C-101B-9397-08002B2CF9AE}" pid="8" name="k50b07cece3d4027a8276cbbd76ec79c">
    <vt:lpwstr/>
  </property>
  <property fmtid="{D5CDD505-2E9C-101B-9397-08002B2CF9AE}" pid="9" name="ProcessType">
    <vt:lpwstr/>
  </property>
  <property fmtid="{D5CDD505-2E9C-101B-9397-08002B2CF9AE}" pid="10" name="Function">
    <vt:lpwstr>6;#Water|e5e09829-778a-41c8-8941-852143a0bb63</vt:lpwstr>
  </property>
  <property fmtid="{D5CDD505-2E9C-101B-9397-08002B2CF9AE}" pid="11" name="bd904d859d1f43cdb6982f73fce91bd7">
    <vt:lpwstr/>
  </property>
  <property fmtid="{D5CDD505-2E9C-101B-9397-08002B2CF9AE}" pid="12" name="i7ccf6fcffed4efba460e12e153a1084">
    <vt:lpwstr/>
  </property>
  <property fmtid="{D5CDD505-2E9C-101B-9397-08002B2CF9AE}" pid="13" name="o5015b35b4e0458e84bc1cd8cc4e022d">
    <vt:lpwstr/>
  </property>
  <property fmtid="{D5CDD505-2E9C-101B-9397-08002B2CF9AE}" pid="14" name="Retention">
    <vt:lpwstr>5;#25|cf3b2b26-c251-4a42-8348-e3ebb5707dd2</vt:lpwstr>
  </property>
  <property fmtid="{D5CDD505-2E9C-101B-9397-08002B2CF9AE}" pid="15" name="o17bcf2fdb114551a388478223431a16">
    <vt:lpwstr/>
  </property>
  <property fmtid="{D5CDD505-2E9C-101B-9397-08002B2CF9AE}" pid="16" name="Data Classification">
    <vt:lpwstr>1;#Internal|78588ca9-23cc-44a4-9006-95c2deff13a9</vt:lpwstr>
  </property>
  <property fmtid="{D5CDD505-2E9C-101B-9397-08002B2CF9AE}" pid="17" name="LocationType">
    <vt:lpwstr/>
  </property>
  <property fmtid="{D5CDD505-2E9C-101B-9397-08002B2CF9AE}" pid="18" name="Data Protection">
    <vt:lpwstr>4;#No Personal Information|741f19bf-af9a-4c82-8344-b64b74109fc2</vt:lpwstr>
  </property>
  <property fmtid="{D5CDD505-2E9C-101B-9397-08002B2CF9AE}" pid="19" name="k88dfe323d9f4023a932fb1225522335">
    <vt:lpwstr/>
  </property>
  <property fmtid="{D5CDD505-2E9C-101B-9397-08002B2CF9AE}" pid="20" name="_dlc_DocIdItemGuid">
    <vt:lpwstr>9d68a86b-7770-454c-bf3f-c8ba75823cac</vt:lpwstr>
  </property>
</Properties>
</file>